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Tableau de collecte" sheetId="2" state="visible" r:id="rId2"/>
    <sheet xmlns:r="http://schemas.openxmlformats.org/officeDocument/2006/relationships" name="Sessions" sheetId="3" state="visible" r:id="rId3"/>
    <sheet xmlns:r="http://schemas.openxmlformats.org/officeDocument/2006/relationships" name="Formateurs" sheetId="4" state="visible" r:id="rId4"/>
    <sheet xmlns:r="http://schemas.openxmlformats.org/officeDocument/2006/relationships" name="Synthèse BPF" sheetId="5" state="visible" r:id="rId5"/>
    <sheet xmlns:r="http://schemas.openxmlformats.org/officeDocument/2006/relationships" name="Liste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 ##0 &quot;€&quot;"/>
  </numFmts>
  <fonts count="8">
    <font>
      <name val="Calibri"/>
      <family val="2"/>
      <color theme="1"/>
      <sz val="11"/>
      <scheme val="minor"/>
    </font>
    <font>
      <b val="1"/>
      <color rgb="001A1813"/>
      <sz val="16"/>
    </font>
    <font>
      <i val="1"/>
      <color rgb="00FB4D17"/>
    </font>
    <font>
      <b val="1"/>
      <color rgb="001A1813"/>
    </font>
    <font>
      <b val="1"/>
      <color rgb="00FFFFFF"/>
    </font>
    <font>
      <b val="1"/>
      <color rgb="00FB4D17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1A1813"/>
      </patternFill>
    </fill>
    <fill>
      <patternFill patternType="solid">
        <fgColor rgb="00FDE7DE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0" pivotButton="0" quotePrefix="0" xfId="0"/>
    <xf numFmtId="0" fontId="0" fillId="3" borderId="0" pivotButton="0" quotePrefix="0" xfId="0"/>
    <xf numFmtId="165" fontId="0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7" fillId="0" borderId="0" pivotButton="0" quotePrefix="0" xfId="0"/>
    <xf numFmtId="165" fontId="7" fillId="0" borderId="1" pivotButton="0" quotePrefix="0" xfId="0"/>
    <xf numFmtId="0" fontId="6" fillId="0" borderId="0" pivotButton="0" quotePrefix="0" xfId="0"/>
    <xf numFmtId="165" fontId="6" fillId="0" borderId="1" pivotButton="0" quotePrefix="0" xfId="0"/>
    <xf numFmtId="0" fontId="7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Tableau de collecte BPF</t>
        </is>
      </c>
    </row>
    <row r="2">
      <c r="A2" s="2" t="inlineStr">
        <is>
          <t>/ préparer le bilan pédagogique et financier toute l’année, OpterIA</t>
        </is>
      </c>
    </row>
    <row r="4" ht="48" customHeight="1">
      <c r="A4" s="3" t="inlineStr">
        <is>
          <t>À quoi sert ce fichier</t>
        </is>
      </c>
      <c r="B4" s="4" t="inlineStr">
        <is>
          <t>Le bilan pédagogique et financier (cerfa 10443*17) se dépose une fois par an sur Mon Activité Formation. Les chiffres, eux, naissent à chaque session. Ce tableur les range au fil de l’eau pour qu’au moment du dépôt il ne reste qu’à recopier la synthèse.</t>
        </is>
      </c>
    </row>
    <row r="5" ht="48" customHeight="1">
      <c r="A5" s="3" t="inlineStr">
        <is>
          <t>Onglet « Tableau de collecte »</t>
        </is>
      </c>
      <c r="B5" s="4" t="inlineStr">
        <is>
          <t>Une ligne par cadre du formulaire (A à H) : ce qui est demandé, où se trouve la donnée en général, qui la tient, quand la collecter, et le contrôle à faire avant de déposer.</t>
        </is>
      </c>
    </row>
    <row r="6" ht="48" customHeight="1">
      <c r="A6" s="3" t="inlineStr">
        <is>
          <t>Onglet « Sessions »</t>
        </is>
      </c>
      <c r="B6" s="4" t="inlineStr">
        <is>
          <t>Une ligne par groupe de stagiaires d’une session qui ont le même type (cadre F-1) et le même financeur (cadre C). Exemple : une session de 6 heures suivie par 12 salariés financés par leur employeur = une ligne, 12 stagiaires, 6 heures ; le tableur calcule 72 heures-stagiaires. Si 3 de ces stagiaires passent par le CPF : deux lignes.</t>
        </is>
      </c>
    </row>
    <row r="7" ht="48" customHeight="1">
      <c r="A7" s="3" t="inlineStr">
        <is>
          <t>Onglet « Formateurs »</t>
        </is>
      </c>
      <c r="B7" s="4" t="inlineStr">
        <is>
          <t>Une ligne par personne qui a dispensé des heures de formation pendant l’exercice, interne ou externe (cadre E).</t>
        </is>
      </c>
    </row>
    <row r="8" ht="48" customHeight="1">
      <c r="A8" s="3" t="inlineStr">
        <is>
          <t>Onglet « Synthèse BPF »</t>
        </is>
      </c>
      <c r="B8" s="4" t="inlineStr">
        <is>
          <t>Les totaux par cadre et par ligne du formulaire, calculés à partir des deux onglets précédents, avec les contrôles de cohérence de la notice (totaux F-1, F-3 et F-4 égaux). Les cadres A, B, D et H se remplissent à la main (identification, dates d’exercice, charges issues de la comptabilité).</t>
        </is>
      </c>
    </row>
    <row r="9" ht="48" customHeight="1">
      <c r="A9" s="3" t="inlineStr">
        <is>
          <t>Ce que ce fichier ne fait pas</t>
        </is>
      </c>
      <c r="B9" s="4" t="inlineStr">
        <is>
          <t>Il ne dépose rien : le BPF se saisit et se transmet sur Mon Activité Formation par une personne habilitée de l’organisme. Les montants financiers se rapprochent de la comptabilité avant dépôt, avec votre expert-comptable.</t>
        </is>
      </c>
    </row>
    <row r="10" ht="48" customHeight="1">
      <c r="A10" s="3" t="inlineStr">
        <is>
          <t>Sources (vérifiées le 20/10/2026)</t>
        </is>
      </c>
      <c r="B10" s="4" t="inlineStr">
        <is>
          <t>Cerfa 10443*17 et notice 50199#17 (téléchargeables sur info.monactiviteformation.emploi.gouv.fr) ; Code du travail, art. L6352-11, L6351-6 et R6352-22 à R6352-24 ; guide « Bilan pédagogique et financier » de Mon Activité Formation (version 4.0 du 23/03/2026). Le formulaire et la notice en vigueur font foi.</t>
        </is>
      </c>
    </row>
    <row r="11" ht="48" customHeight="1">
      <c r="A11" s="3" t="inlineStr">
        <is>
          <t>Article complet</t>
        </is>
      </c>
      <c r="B11" s="4" t="inlineStr">
        <is>
          <t>https://opteria.fr/blog/bilan-pedagogique-et-financier-bpf-guide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48" customWidth="1" min="3" max="3"/>
    <col width="46" customWidth="1" min="4" max="4"/>
    <col width="18" customWidth="1" min="5" max="5"/>
    <col width="26" customWidth="1" min="6" max="6"/>
    <col width="40" customWidth="1" min="7" max="7"/>
    <col width="9" customWidth="1" min="8" max="8"/>
  </cols>
  <sheetData>
    <row r="1">
      <c r="A1" s="1" t="inlineStr">
        <is>
          <t>Le BPF cadre par cadre : où trouver chaque donnée</t>
        </is>
      </c>
    </row>
    <row r="2">
      <c r="A2" s="2" t="inlineStr">
        <is>
          <t>/ cerfa 10443*17, notice 50199#17 (vérifiés le 20/10/2026)</t>
        </is>
      </c>
    </row>
    <row r="4">
      <c r="A4" s="5" t="inlineStr">
        <is>
          <t>Cadre</t>
        </is>
      </c>
      <c r="B4" s="5" t="inlineStr">
        <is>
          <t>Intitulé</t>
        </is>
      </c>
      <c r="C4" s="5" t="inlineStr">
        <is>
          <t>Ce que le formulaire demande</t>
        </is>
      </c>
      <c r="D4" s="5" t="inlineStr">
        <is>
          <t>Où se trouve la donnée en général</t>
        </is>
      </c>
      <c r="E4" s="5" t="inlineStr">
        <is>
          <t>Qui la tient</t>
        </is>
      </c>
      <c r="F4" s="5" t="inlineStr">
        <is>
          <t>Quand la collecter</t>
        </is>
      </c>
      <c r="G4" s="5" t="inlineStr">
        <is>
          <t>Contrôle avant dépôt</t>
        </is>
      </c>
      <c r="H4" s="5" t="inlineStr">
        <is>
          <t>Prêt ?</t>
        </is>
      </c>
    </row>
    <row r="5" ht="105" customHeight="1">
      <c r="A5" s="6" t="inlineStr">
        <is>
          <t>A</t>
        </is>
      </c>
      <c r="B5" s="7" t="inlineStr">
        <is>
          <t>Identification de l’organisme</t>
        </is>
      </c>
      <c r="C5" s="8" t="inlineStr">
        <is>
          <t>Numéro de déclaration d’activité, SIRET, code NAF, forme juridique, dénomination, adresse (publique ou non), téléphone, e-mail de contact.</t>
        </is>
      </c>
      <c r="D5" s="8" t="inlineStr">
        <is>
          <t>Récépissé de déclaration d’activité de la DREETS, avis de situation INSEE ou Kbis, fiche « organisme » de votre logiciel de gestion de formation (type Digiforma, Dendreo).</t>
        </is>
      </c>
      <c r="E5" s="8" t="inlineStr">
        <is>
          <t>Dirigeant</t>
        </is>
      </c>
      <c r="F5" s="8" t="inlineStr">
        <is>
          <t>Une fois, puis à chaque changement (SIRET, adresse, contact).</t>
        </is>
      </c>
      <c r="G5" s="8" t="inlineStr">
        <is>
          <t>Le SIRET est celui de l’établissement déclaré ; un changement de SIRET peut se corriger pendant la saisie sur Mon Activité Formation.</t>
        </is>
      </c>
      <c r="H5" s="9" t="n"/>
    </row>
    <row r="6" ht="105" customHeight="1">
      <c r="A6" s="6" t="inlineStr">
        <is>
          <t>B</t>
        </is>
      </c>
      <c r="B6" s="7" t="inlineStr">
        <is>
          <t>Informations générales</t>
        </is>
      </c>
      <c r="C6" s="8" t="inlineStr">
        <is>
          <t>Dates de début et de fin du dernier exercice comptable clos ; actions en tout ou partie à distance : oui ou non.</t>
        </is>
      </c>
      <c r="D6" s="8" t="inlineStr">
        <is>
          <t>Statuts ou expert-comptable (dates d’exercice) ; logiciel de gestion de formation ou plateforme de formation à distance (modalité de chaque session).</t>
        </is>
      </c>
      <c r="E6" s="8" t="inlineStr">
        <is>
          <t>Dirigeant et expert-comptable</t>
        </is>
      </c>
      <c r="F6" s="8" t="inlineStr">
        <is>
          <t>À la clôture de l’exercice.</t>
        </is>
      </c>
      <c r="G6" s="8" t="inlineStr">
        <is>
          <t>Cadres A et B obligatoires même sans activité (notice 50199#17).</t>
        </is>
      </c>
      <c r="H6" s="9" t="n"/>
    </row>
    <row r="7" ht="105" customHeight="1">
      <c r="A7" s="6" t="inlineStr">
        <is>
          <t>C</t>
        </is>
      </c>
      <c r="B7" s="7" t="inlineStr">
        <is>
          <t>Origine des produits (HT)</t>
        </is>
      </c>
      <c r="C7" s="8" t="inlineStr">
        <is>
          <t>Produits de formation hors taxes par financeur et par dispositif : entreprises (ligne 1), organismes gestionnaires des fonds (OPCO, CPF, etc., lignes a à h, total ligne 2), pouvoirs publics (lignes 3 à 8), particuliers (9), autres organismes de formation (10), autres produits (11) ; part du chiffre d’affaires réalisée en formation (%).</t>
        </is>
      </c>
      <c r="D7" s="8" t="inlineStr">
        <is>
          <t>Factures émises dans votre logiciel de gestion de formation ou de facturation (financeur et dispositif de chaque facture), comptabilité (produits de l’exercice), relevés de paiement des financeurs.</t>
        </is>
      </c>
      <c r="E7" s="8" t="inlineStr">
        <is>
          <t>Responsable administratif et expert-comptable</t>
        </is>
      </c>
      <c r="F7" s="8" t="inlineStr">
        <is>
          <t>À chaque facture : noter le financeur et le dispositif. Rapprochement avec la comptabilité chaque trimestre.</t>
        </is>
      </c>
      <c r="G7" s="8" t="inlineStr">
        <is>
          <t>Total C = produits de formation de la comptabilité ; ligne 10 = actions faites pour un autre organisme (cadre G) ; montants arrondis à l’euro ; part du CA à 1 % minimum s’il y a eu activité.</t>
        </is>
      </c>
      <c r="H7" s="9" t="n"/>
    </row>
    <row r="8" ht="105" customHeight="1">
      <c r="A8" s="6" t="inlineStr">
        <is>
          <t>D</t>
        </is>
      </c>
      <c r="B8" s="7" t="inlineStr">
        <is>
          <t>Charges de l’organisme (HT)</t>
        </is>
      </c>
      <c r="C8" s="8" t="inlineStr">
        <is>
          <t>Total des charges liées à l’activité de formation, dont salaires des formateurs, et dont achats de prestations de formation et honoraires de formation.</t>
        </is>
      </c>
      <c r="D8" s="8" t="inlineStr">
        <is>
          <t>Comptabilité : la notice renvoie aux comptes 6411 (salaires des formateurs), 604 (achats de prestations) et 6226 (honoraires) ; contrats et factures des formateurs.</t>
        </is>
      </c>
      <c r="E8" s="8" t="inlineStr">
        <is>
          <t>Expert-comptable</t>
        </is>
      </c>
      <c r="F8" s="8" t="inlineStr">
        <is>
          <t>À la clôture ; affecter les charges à la formation au fil de l’eau si l’organisme a d’autres activités.</t>
        </is>
      </c>
      <c r="G8" s="8" t="inlineStr">
        <is>
          <t>Les salaires et honoraires des formateurs se retrouvent aussi en nombre de personnes et d’heures au cadre E.</t>
        </is>
      </c>
      <c r="H8" s="9" t="n"/>
    </row>
    <row r="9" ht="105" customHeight="1">
      <c r="A9" s="6" t="inlineStr">
        <is>
          <t>E</t>
        </is>
      </c>
      <c r="B9" s="7" t="inlineStr">
        <is>
          <t>Personnes dispensant des heures de formation</t>
        </is>
      </c>
      <c r="C9" s="8" t="inlineStr">
        <is>
          <t>Nombre de personnes et heures de formation dispensées : personnes de votre organisme (salariés, bénévoles, vous-même si vous êtes formateur indépendant) ; personnes extérieures (sous-traitance, prestation, honoraires).</t>
        </is>
      </c>
      <c r="D9" s="8" t="inlineStr">
        <is>
          <t>Planning des sessions et fiches formateurs du logiciel de gestion de formation, contrats de travail ou de sous-traitance, émargements des formateurs.</t>
        </is>
      </c>
      <c r="E9" s="8" t="inlineStr">
        <is>
          <t>Responsable pédagogique</t>
        </is>
      </c>
      <c r="F9" s="8" t="inlineStr">
        <is>
          <t>À la clôture de chaque session.</t>
        </is>
      </c>
      <c r="G9" s="8" t="inlineStr">
        <is>
          <t>Le formulaire demande un nombre de personnes, pas d’interventions ; heures arrondies à l’entier (notice).</t>
        </is>
      </c>
      <c r="H9" s="9" t="n"/>
    </row>
    <row r="10" ht="105" customHeight="1">
      <c r="A10" s="6" t="inlineStr">
        <is>
          <t>F-1</t>
        </is>
      </c>
      <c r="B10" s="7" t="inlineStr">
        <is>
          <t>Type de stagiaires</t>
        </is>
      </c>
      <c r="C10" s="8" t="inlineStr">
        <is>
          <t>Nombre de stagiaires ou d’apprentis et heures-stagiaires suivies : salariés d’employeurs privés (a), apprentis (b), personnes en recherche d’emploi (c), particuliers à leurs frais (d), autres (e).</t>
        </is>
      </c>
      <c r="D10" s="8" t="inlineStr">
        <is>
          <t>Fiches stagiaires du logiciel de gestion de formation, conventions et contrats de formation, feuilles d’émargement (heures réellement suivies).</t>
        </is>
      </c>
      <c r="E10" s="8" t="inlineStr">
        <is>
          <t>Responsable administratif</t>
        </is>
      </c>
      <c r="F10" s="8" t="inlineStr">
        <is>
          <t>À la clôture de chaque session.</t>
        </is>
      </c>
      <c r="G10" s="8" t="inlineStr">
        <is>
          <t>Heures-stagiaires = stagiaires x heures suivies, action par action (exemple de la notice : 12 stagiaires x 6 h = 72 h).</t>
        </is>
      </c>
      <c r="H10" s="9" t="n"/>
    </row>
    <row r="11" ht="105" customHeight="1">
      <c r="A11" s="6" t="inlineStr">
        <is>
          <t>F-2</t>
        </is>
      </c>
      <c r="B11" s="7" t="inlineStr">
        <is>
          <t>Activité que vous avez sous-traitée</t>
        </is>
      </c>
      <c r="C11" s="8" t="inlineStr">
        <is>
          <t>Parmi les stagiaires du cadre F-1 : ceux dont vous avez confié la formation à un autre organisme, et leurs heures.</t>
        </is>
      </c>
      <c r="D11" s="8" t="inlineStr">
        <is>
          <t>Contrats de sous-traitance signés avec d’autres organismes, factures reçues, émargements transmis par le sous-traitant.</t>
        </is>
      </c>
      <c r="E11" s="8" t="inlineStr">
        <is>
          <t>Responsable administratif</t>
        </is>
      </c>
      <c r="F11" s="8" t="inlineStr">
        <is>
          <t>À la clôture de chaque session sous-traitée.</t>
        </is>
      </c>
      <c r="G11" s="8" t="inlineStr">
        <is>
          <t>Ces stagiaires restent aussi comptés en F-1, F-3 et F-4.</t>
        </is>
      </c>
      <c r="H11" s="9" t="n"/>
    </row>
    <row r="12" ht="105" customHeight="1">
      <c r="A12" s="6" t="inlineStr">
        <is>
          <t>F-3</t>
        </is>
      </c>
      <c r="B12" s="7" t="inlineStr">
        <is>
          <t>Objectif général des prestations</t>
        </is>
      </c>
      <c r="C12" s="8" t="inlineStr">
        <is>
          <t>Stagiaires et heures par objectif : diplôme ou titre RNCP (détail niveaux 6 à 8, 5, 4, 3, 2, CQP sans niveau), certification ou habilitation du répertoire spécifique, CQP non enregistré, autres formations, bilans de compétences, accompagnement VAE.</t>
        </is>
      </c>
      <c r="D12" s="8" t="inlineStr">
        <is>
          <t>Fiche de chaque formation dans le catalogue ou le logiciel de gestion (code RNCP ou RS, niveau), France compétences pour vérifier l’enregistrement.</t>
        </is>
      </c>
      <c r="E12" s="8" t="inlineStr">
        <is>
          <t>Responsable pédagogique</t>
        </is>
      </c>
      <c r="F12" s="8" t="inlineStr">
        <is>
          <t>À la création de chaque formation au catalogue, puis à chaque session.</t>
        </is>
      </c>
      <c r="G12" s="8" t="inlineStr">
        <is>
          <t>Total F-3 = total F-1 (stagiaires et heures).</t>
        </is>
      </c>
      <c r="H12" s="9" t="n"/>
    </row>
    <row r="13" ht="105" customHeight="1">
      <c r="A13" s="6" t="inlineStr">
        <is>
          <t>F-4</t>
        </is>
      </c>
      <c r="B13" s="7" t="inlineStr">
        <is>
          <t>Spécialités de formation</t>
        </is>
      </c>
      <c r="C13" s="8" t="inlineStr">
        <is>
          <t>Les 5 principales spécialités (code à 3 chiffres de l’annexe de la notice) avec stagiaires et heures, le reste sur « Autres spécialités ».</t>
        </is>
      </c>
      <c r="D13" s="8" t="inlineStr">
        <is>
          <t>Fiche de chaque formation : lui attribuer une fois le code de spécialité de la matière dominante (exemple de la notice : comptabilité = 314).</t>
        </is>
      </c>
      <c r="E13" s="8" t="inlineStr">
        <is>
          <t>Responsable pédagogique</t>
        </is>
      </c>
      <c r="F13" s="8" t="inlineStr">
        <is>
          <t>À la création de chaque formation au catalogue.</t>
        </is>
      </c>
      <c r="G13" s="8" t="inlineStr">
        <is>
          <t>Total F-4 = total F-1 = total F-3.</t>
        </is>
      </c>
      <c r="H13" s="9" t="n"/>
    </row>
    <row r="14" ht="105" customHeight="1">
      <c r="A14" s="6" t="inlineStr">
        <is>
          <t>G</t>
        </is>
      </c>
      <c r="B14" s="7" t="inlineStr">
        <is>
          <t>Formations confiées par un autre organisme</t>
        </is>
      </c>
      <c r="C14" s="8" t="inlineStr">
        <is>
          <t>Stagiaires et heures des actions faites pour le compte d’un autre organisme de formation (vous êtes sous-traitant). Ils ne sont pas comptés dans les cadres F.</t>
        </is>
      </c>
      <c r="D14" s="8" t="inlineStr">
        <is>
          <t>Contrats de sous-traitance reçus, émargements, factures émises aux organismes donneurs d’ordre.</t>
        </is>
      </c>
      <c r="E14" s="8" t="inlineStr">
        <is>
          <t>Responsable administratif</t>
        </is>
      </c>
      <c r="F14" s="8" t="inlineStr">
        <is>
          <t>À la clôture de chaque mission.</t>
        </is>
      </c>
      <c r="G14" s="8" t="inlineStr">
        <is>
          <t>Correspond aux produits de la ligne 10 du cadre C.</t>
        </is>
      </c>
      <c r="H14" s="9" t="n"/>
    </row>
    <row r="15" ht="105" customHeight="1">
      <c r="A15" s="6" t="inlineStr">
        <is>
          <t>H</t>
        </is>
      </c>
      <c r="B15" s="7" t="inlineStr">
        <is>
          <t>Personne ayant la qualité de dirigeant</t>
        </is>
      </c>
      <c r="C15" s="8" t="inlineStr">
        <is>
          <t>Nom, prénom et qualité du dirigeant ; nom, qualité et coordonnées du signataire.</t>
        </is>
      </c>
      <c r="D15" s="8" t="inlineStr">
        <is>
          <t>Statuts, Kbis.</t>
        </is>
      </c>
      <c r="E15" s="8" t="inlineStr">
        <is>
          <t>Dirigeant</t>
        </is>
      </c>
      <c r="F15" s="8" t="inlineStr">
        <is>
          <t>Au moment du dépôt.</t>
        </is>
      </c>
      <c r="G15" s="8" t="inlineStr">
        <is>
          <t>Le dépôt sur Mon Activité Formation fait foi : plus de copie signée à envoyer (campagne 2026).</t>
        </is>
      </c>
      <c r="H15" s="9" t="n"/>
    </row>
  </sheetData>
  <dataValidations count="1">
    <dataValidation sqref="H5:H15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34" customWidth="1" min="3" max="3"/>
    <col width="12" customWidth="1" min="4" max="4"/>
    <col width="14" customWidth="1" min="5" max="5"/>
    <col width="14" customWidth="1" min="6" max="6"/>
    <col width="34" customWidth="1" min="7" max="7"/>
    <col width="12" customWidth="1" min="8" max="8"/>
    <col width="44" customWidth="1" min="9" max="9"/>
    <col width="15" customWidth="1" min="10" max="10"/>
    <col width="30" customWidth="1" min="11" max="11"/>
    <col width="13" customWidth="1" min="12" max="12"/>
    <col width="28" customWidth="1" min="13" max="13"/>
  </cols>
  <sheetData>
    <row r="1">
      <c r="A1" s="1" t="inlineStr">
        <is>
          <t>Sessions de l’exercice</t>
        </is>
      </c>
    </row>
    <row r="2">
      <c r="A2" s="2" t="inlineStr">
        <is>
          <t>/ une ligne par groupe de stagiaires (même type, même financeur)</t>
        </is>
      </c>
    </row>
    <row r="4">
      <c r="A4" s="5" t="inlineStr">
        <is>
          <t>Formation (intitulé)</t>
        </is>
      </c>
      <c r="B4" s="5" t="inlineStr">
        <is>
          <t>Date de fin</t>
        </is>
      </c>
      <c r="C4" s="5" t="inlineStr">
        <is>
          <t>Type de stagiaires (F-1)</t>
        </is>
      </c>
      <c r="D4" s="5" t="inlineStr">
        <is>
          <t>Nombre de stagiaires</t>
        </is>
      </c>
      <c r="E4" s="5" t="inlineStr">
        <is>
          <t>Heures suivies par stagiaire</t>
        </is>
      </c>
      <c r="F4" s="5" t="inlineStr">
        <is>
          <t>Heures-stagiaires</t>
        </is>
      </c>
      <c r="G4" s="5" t="inlineStr">
        <is>
          <t>Objectif (F-3)</t>
        </is>
      </c>
      <c r="H4" s="5" t="inlineStr">
        <is>
          <t>Code spécialité (F-4)</t>
        </is>
      </c>
      <c r="I4" s="5" t="inlineStr">
        <is>
          <t>Financeur et dispositif (C)</t>
        </is>
      </c>
      <c r="J4" s="5" t="inlineStr">
        <is>
          <t>Montant facturé HT (€)</t>
        </is>
      </c>
      <c r="K4" s="5" t="inlineStr">
        <is>
          <t>Réalisation</t>
        </is>
      </c>
      <c r="L4" s="5" t="inlineStr">
        <is>
          <t>À distance (tout ou partie)</t>
        </is>
      </c>
      <c r="M4" s="5" t="inlineStr">
        <is>
          <t>Source (n° de convention, facture)</t>
        </is>
      </c>
    </row>
    <row r="5">
      <c r="B5" s="10" t="n"/>
      <c r="F5" s="11">
        <f>IF(AND(ISNUMBER(D5),ISNUMBER(E5)),D5*E5,"")</f>
        <v/>
      </c>
      <c r="J5" s="12" t="n"/>
    </row>
    <row r="6">
      <c r="B6" s="10" t="n"/>
      <c r="F6" s="11">
        <f>IF(AND(ISNUMBER(D6),ISNUMBER(E6)),D6*E6,"")</f>
        <v/>
      </c>
      <c r="J6" s="12" t="n"/>
    </row>
    <row r="7">
      <c r="B7" s="10" t="n"/>
      <c r="F7" s="11">
        <f>IF(AND(ISNUMBER(D7),ISNUMBER(E7)),D7*E7,"")</f>
        <v/>
      </c>
      <c r="J7" s="12" t="n"/>
    </row>
    <row r="8">
      <c r="B8" s="10" t="n"/>
      <c r="F8" s="11">
        <f>IF(AND(ISNUMBER(D8),ISNUMBER(E8)),D8*E8,"")</f>
        <v/>
      </c>
      <c r="J8" s="12" t="n"/>
    </row>
    <row r="9">
      <c r="B9" s="10" t="n"/>
      <c r="F9" s="11">
        <f>IF(AND(ISNUMBER(D9),ISNUMBER(E9)),D9*E9,"")</f>
        <v/>
      </c>
      <c r="J9" s="12" t="n"/>
    </row>
    <row r="10">
      <c r="B10" s="10" t="n"/>
      <c r="F10" s="11">
        <f>IF(AND(ISNUMBER(D10),ISNUMBER(E10)),D10*E10,"")</f>
        <v/>
      </c>
      <c r="J10" s="12" t="n"/>
    </row>
    <row r="11">
      <c r="B11" s="10" t="n"/>
      <c r="F11" s="11">
        <f>IF(AND(ISNUMBER(D11),ISNUMBER(E11)),D11*E11,"")</f>
        <v/>
      </c>
      <c r="J11" s="12" t="n"/>
    </row>
    <row r="12">
      <c r="B12" s="10" t="n"/>
      <c r="F12" s="11">
        <f>IF(AND(ISNUMBER(D12),ISNUMBER(E12)),D12*E12,"")</f>
        <v/>
      </c>
      <c r="J12" s="12" t="n"/>
    </row>
    <row r="13">
      <c r="B13" s="10" t="n"/>
      <c r="F13" s="11">
        <f>IF(AND(ISNUMBER(D13),ISNUMBER(E13)),D13*E13,"")</f>
        <v/>
      </c>
      <c r="J13" s="12" t="n"/>
    </row>
    <row r="14">
      <c r="B14" s="10" t="n"/>
      <c r="F14" s="11">
        <f>IF(AND(ISNUMBER(D14),ISNUMBER(E14)),D14*E14,"")</f>
        <v/>
      </c>
      <c r="J14" s="12" t="n"/>
    </row>
    <row r="15">
      <c r="B15" s="10" t="n"/>
      <c r="F15" s="11">
        <f>IF(AND(ISNUMBER(D15),ISNUMBER(E15)),D15*E15,"")</f>
        <v/>
      </c>
      <c r="J15" s="12" t="n"/>
    </row>
    <row r="16">
      <c r="B16" s="10" t="n"/>
      <c r="F16" s="11">
        <f>IF(AND(ISNUMBER(D16),ISNUMBER(E16)),D16*E16,"")</f>
        <v/>
      </c>
      <c r="J16" s="12" t="n"/>
    </row>
    <row r="17">
      <c r="B17" s="10" t="n"/>
      <c r="F17" s="11">
        <f>IF(AND(ISNUMBER(D17),ISNUMBER(E17)),D17*E17,"")</f>
        <v/>
      </c>
      <c r="J17" s="12" t="n"/>
    </row>
    <row r="18">
      <c r="B18" s="10" t="n"/>
      <c r="F18" s="11">
        <f>IF(AND(ISNUMBER(D18),ISNUMBER(E18)),D18*E18,"")</f>
        <v/>
      </c>
      <c r="J18" s="12" t="n"/>
    </row>
    <row r="19">
      <c r="B19" s="10" t="n"/>
      <c r="F19" s="11">
        <f>IF(AND(ISNUMBER(D19),ISNUMBER(E19)),D19*E19,"")</f>
        <v/>
      </c>
      <c r="J19" s="12" t="n"/>
    </row>
    <row r="20">
      <c r="B20" s="10" t="n"/>
      <c r="F20" s="11">
        <f>IF(AND(ISNUMBER(D20),ISNUMBER(E20)),D20*E20,"")</f>
        <v/>
      </c>
      <c r="J20" s="12" t="n"/>
    </row>
    <row r="21">
      <c r="B21" s="10" t="n"/>
      <c r="F21" s="11">
        <f>IF(AND(ISNUMBER(D21),ISNUMBER(E21)),D21*E21,"")</f>
        <v/>
      </c>
      <c r="J21" s="12" t="n"/>
    </row>
    <row r="22">
      <c r="B22" s="10" t="n"/>
      <c r="F22" s="11">
        <f>IF(AND(ISNUMBER(D22),ISNUMBER(E22)),D22*E22,"")</f>
        <v/>
      </c>
      <c r="J22" s="12" t="n"/>
    </row>
    <row r="23">
      <c r="B23" s="10" t="n"/>
      <c r="F23" s="11">
        <f>IF(AND(ISNUMBER(D23),ISNUMBER(E23)),D23*E23,"")</f>
        <v/>
      </c>
      <c r="J23" s="12" t="n"/>
    </row>
    <row r="24">
      <c r="B24" s="10" t="n"/>
      <c r="F24" s="11">
        <f>IF(AND(ISNUMBER(D24),ISNUMBER(E24)),D24*E24,"")</f>
        <v/>
      </c>
      <c r="J24" s="12" t="n"/>
    </row>
    <row r="25">
      <c r="B25" s="10" t="n"/>
      <c r="F25" s="11">
        <f>IF(AND(ISNUMBER(D25),ISNUMBER(E25)),D25*E25,"")</f>
        <v/>
      </c>
      <c r="J25" s="12" t="n"/>
    </row>
    <row r="26">
      <c r="B26" s="10" t="n"/>
      <c r="F26" s="11">
        <f>IF(AND(ISNUMBER(D26),ISNUMBER(E26)),D26*E26,"")</f>
        <v/>
      </c>
      <c r="J26" s="12" t="n"/>
    </row>
    <row r="27">
      <c r="B27" s="10" t="n"/>
      <c r="F27" s="11">
        <f>IF(AND(ISNUMBER(D27),ISNUMBER(E27)),D27*E27,"")</f>
        <v/>
      </c>
      <c r="J27" s="12" t="n"/>
    </row>
    <row r="28">
      <c r="B28" s="10" t="n"/>
      <c r="F28" s="11">
        <f>IF(AND(ISNUMBER(D28),ISNUMBER(E28)),D28*E28,"")</f>
        <v/>
      </c>
      <c r="J28" s="12" t="n"/>
    </row>
    <row r="29">
      <c r="B29" s="10" t="n"/>
      <c r="F29" s="11">
        <f>IF(AND(ISNUMBER(D29),ISNUMBER(E29)),D29*E29,"")</f>
        <v/>
      </c>
      <c r="J29" s="12" t="n"/>
    </row>
    <row r="30">
      <c r="B30" s="10" t="n"/>
      <c r="F30" s="11">
        <f>IF(AND(ISNUMBER(D30),ISNUMBER(E30)),D30*E30,"")</f>
        <v/>
      </c>
      <c r="J30" s="12" t="n"/>
    </row>
    <row r="31">
      <c r="B31" s="10" t="n"/>
      <c r="F31" s="11">
        <f>IF(AND(ISNUMBER(D31),ISNUMBER(E31)),D31*E31,"")</f>
        <v/>
      </c>
      <c r="J31" s="12" t="n"/>
    </row>
    <row r="32">
      <c r="B32" s="10" t="n"/>
      <c r="F32" s="11">
        <f>IF(AND(ISNUMBER(D32),ISNUMBER(E32)),D32*E32,"")</f>
        <v/>
      </c>
      <c r="J32" s="12" t="n"/>
    </row>
    <row r="33">
      <c r="B33" s="10" t="n"/>
      <c r="F33" s="11">
        <f>IF(AND(ISNUMBER(D33),ISNUMBER(E33)),D33*E33,"")</f>
        <v/>
      </c>
      <c r="J33" s="12" t="n"/>
    </row>
    <row r="34">
      <c r="B34" s="10" t="n"/>
      <c r="F34" s="11">
        <f>IF(AND(ISNUMBER(D34),ISNUMBER(E34)),D34*E34,"")</f>
        <v/>
      </c>
      <c r="J34" s="12" t="n"/>
    </row>
    <row r="35">
      <c r="B35" s="10" t="n"/>
      <c r="F35" s="11">
        <f>IF(AND(ISNUMBER(D35),ISNUMBER(E35)),D35*E35,"")</f>
        <v/>
      </c>
      <c r="J35" s="12" t="n"/>
    </row>
    <row r="36">
      <c r="B36" s="10" t="n"/>
      <c r="F36" s="11">
        <f>IF(AND(ISNUMBER(D36),ISNUMBER(E36)),D36*E36,"")</f>
        <v/>
      </c>
      <c r="J36" s="12" t="n"/>
    </row>
    <row r="37">
      <c r="B37" s="10" t="n"/>
      <c r="F37" s="11">
        <f>IF(AND(ISNUMBER(D37),ISNUMBER(E37)),D37*E37,"")</f>
        <v/>
      </c>
      <c r="J37" s="12" t="n"/>
    </row>
    <row r="38">
      <c r="B38" s="10" t="n"/>
      <c r="F38" s="11">
        <f>IF(AND(ISNUMBER(D38),ISNUMBER(E38)),D38*E38,"")</f>
        <v/>
      </c>
      <c r="J38" s="12" t="n"/>
    </row>
    <row r="39">
      <c r="B39" s="10" t="n"/>
      <c r="F39" s="11">
        <f>IF(AND(ISNUMBER(D39),ISNUMBER(E39)),D39*E39,"")</f>
        <v/>
      </c>
      <c r="J39" s="12" t="n"/>
    </row>
    <row r="40">
      <c r="B40" s="10" t="n"/>
      <c r="F40" s="11">
        <f>IF(AND(ISNUMBER(D40),ISNUMBER(E40)),D40*E40,"")</f>
        <v/>
      </c>
      <c r="J40" s="12" t="n"/>
    </row>
    <row r="41">
      <c r="B41" s="10" t="n"/>
      <c r="F41" s="11">
        <f>IF(AND(ISNUMBER(D41),ISNUMBER(E41)),D41*E41,"")</f>
        <v/>
      </c>
      <c r="J41" s="12" t="n"/>
    </row>
    <row r="42">
      <c r="B42" s="10" t="n"/>
      <c r="F42" s="11">
        <f>IF(AND(ISNUMBER(D42),ISNUMBER(E42)),D42*E42,"")</f>
        <v/>
      </c>
      <c r="J42" s="12" t="n"/>
    </row>
    <row r="43">
      <c r="B43" s="10" t="n"/>
      <c r="F43" s="11">
        <f>IF(AND(ISNUMBER(D43),ISNUMBER(E43)),D43*E43,"")</f>
        <v/>
      </c>
      <c r="J43" s="12" t="n"/>
    </row>
    <row r="44">
      <c r="B44" s="10" t="n"/>
      <c r="F44" s="11">
        <f>IF(AND(ISNUMBER(D44),ISNUMBER(E44)),D44*E44,"")</f>
        <v/>
      </c>
      <c r="J44" s="12" t="n"/>
    </row>
    <row r="45">
      <c r="B45" s="10" t="n"/>
      <c r="F45" s="11">
        <f>IF(AND(ISNUMBER(D45),ISNUMBER(E45)),D45*E45,"")</f>
        <v/>
      </c>
      <c r="J45" s="12" t="n"/>
    </row>
    <row r="46">
      <c r="B46" s="10" t="n"/>
      <c r="F46" s="11">
        <f>IF(AND(ISNUMBER(D46),ISNUMBER(E46)),D46*E46,"")</f>
        <v/>
      </c>
      <c r="J46" s="12" t="n"/>
    </row>
    <row r="47">
      <c r="B47" s="10" t="n"/>
      <c r="F47" s="11">
        <f>IF(AND(ISNUMBER(D47),ISNUMBER(E47)),D47*E47,"")</f>
        <v/>
      </c>
      <c r="J47" s="12" t="n"/>
    </row>
    <row r="48">
      <c r="B48" s="10" t="n"/>
      <c r="F48" s="11">
        <f>IF(AND(ISNUMBER(D48),ISNUMBER(E48)),D48*E48,"")</f>
        <v/>
      </c>
      <c r="J48" s="12" t="n"/>
    </row>
    <row r="49">
      <c r="B49" s="10" t="n"/>
      <c r="F49" s="11">
        <f>IF(AND(ISNUMBER(D49),ISNUMBER(E49)),D49*E49,"")</f>
        <v/>
      </c>
      <c r="J49" s="12" t="n"/>
    </row>
    <row r="50">
      <c r="B50" s="10" t="n"/>
      <c r="F50" s="11">
        <f>IF(AND(ISNUMBER(D50),ISNUMBER(E50)),D50*E50,"")</f>
        <v/>
      </c>
      <c r="J50" s="12" t="n"/>
    </row>
    <row r="51">
      <c r="B51" s="10" t="n"/>
      <c r="F51" s="11">
        <f>IF(AND(ISNUMBER(D51),ISNUMBER(E51)),D51*E51,"")</f>
        <v/>
      </c>
      <c r="J51" s="12" t="n"/>
    </row>
    <row r="52">
      <c r="B52" s="10" t="n"/>
      <c r="F52" s="11">
        <f>IF(AND(ISNUMBER(D52),ISNUMBER(E52)),D52*E52,"")</f>
        <v/>
      </c>
      <c r="J52" s="12" t="n"/>
    </row>
    <row r="53">
      <c r="B53" s="10" t="n"/>
      <c r="F53" s="11">
        <f>IF(AND(ISNUMBER(D53),ISNUMBER(E53)),D53*E53,"")</f>
        <v/>
      </c>
      <c r="J53" s="12" t="n"/>
    </row>
    <row r="54">
      <c r="B54" s="10" t="n"/>
      <c r="F54" s="11">
        <f>IF(AND(ISNUMBER(D54),ISNUMBER(E54)),D54*E54,"")</f>
        <v/>
      </c>
      <c r="J54" s="12" t="n"/>
    </row>
    <row r="55">
      <c r="B55" s="10" t="n"/>
      <c r="F55" s="11">
        <f>IF(AND(ISNUMBER(D55),ISNUMBER(E55)),D55*E55,"")</f>
        <v/>
      </c>
      <c r="J55" s="12" t="n"/>
    </row>
    <row r="56">
      <c r="B56" s="10" t="n"/>
      <c r="F56" s="11">
        <f>IF(AND(ISNUMBER(D56),ISNUMBER(E56)),D56*E56,"")</f>
        <v/>
      </c>
      <c r="J56" s="12" t="n"/>
    </row>
    <row r="57">
      <c r="B57" s="10" t="n"/>
      <c r="F57" s="11">
        <f>IF(AND(ISNUMBER(D57),ISNUMBER(E57)),D57*E57,"")</f>
        <v/>
      </c>
      <c r="J57" s="12" t="n"/>
    </row>
    <row r="58">
      <c r="B58" s="10" t="n"/>
      <c r="F58" s="11">
        <f>IF(AND(ISNUMBER(D58),ISNUMBER(E58)),D58*E58,"")</f>
        <v/>
      </c>
      <c r="J58" s="12" t="n"/>
    </row>
    <row r="59">
      <c r="B59" s="10" t="n"/>
      <c r="F59" s="11">
        <f>IF(AND(ISNUMBER(D59),ISNUMBER(E59)),D59*E59,"")</f>
        <v/>
      </c>
      <c r="J59" s="12" t="n"/>
    </row>
    <row r="60">
      <c r="B60" s="10" t="n"/>
      <c r="F60" s="11">
        <f>IF(AND(ISNUMBER(D60),ISNUMBER(E60)),D60*E60,"")</f>
        <v/>
      </c>
      <c r="J60" s="12" t="n"/>
    </row>
    <row r="61">
      <c r="B61" s="10" t="n"/>
      <c r="F61" s="11">
        <f>IF(AND(ISNUMBER(D61),ISNUMBER(E61)),D61*E61,"")</f>
        <v/>
      </c>
      <c r="J61" s="12" t="n"/>
    </row>
    <row r="62">
      <c r="B62" s="10" t="n"/>
      <c r="F62" s="11">
        <f>IF(AND(ISNUMBER(D62),ISNUMBER(E62)),D62*E62,"")</f>
        <v/>
      </c>
      <c r="J62" s="12" t="n"/>
    </row>
    <row r="63">
      <c r="B63" s="10" t="n"/>
      <c r="F63" s="11">
        <f>IF(AND(ISNUMBER(D63),ISNUMBER(E63)),D63*E63,"")</f>
        <v/>
      </c>
      <c r="J63" s="12" t="n"/>
    </row>
    <row r="64">
      <c r="B64" s="10" t="n"/>
      <c r="F64" s="11">
        <f>IF(AND(ISNUMBER(D64),ISNUMBER(E64)),D64*E64,"")</f>
        <v/>
      </c>
      <c r="J64" s="12" t="n"/>
    </row>
    <row r="65">
      <c r="B65" s="10" t="n"/>
      <c r="F65" s="11">
        <f>IF(AND(ISNUMBER(D65),ISNUMBER(E65)),D65*E65,"")</f>
        <v/>
      </c>
      <c r="J65" s="12" t="n"/>
    </row>
    <row r="66">
      <c r="B66" s="10" t="n"/>
      <c r="F66" s="11">
        <f>IF(AND(ISNUMBER(D66),ISNUMBER(E66)),D66*E66,"")</f>
        <v/>
      </c>
      <c r="J66" s="12" t="n"/>
    </row>
    <row r="67">
      <c r="B67" s="10" t="n"/>
      <c r="F67" s="11">
        <f>IF(AND(ISNUMBER(D67),ISNUMBER(E67)),D67*E67,"")</f>
        <v/>
      </c>
      <c r="J67" s="12" t="n"/>
    </row>
    <row r="68">
      <c r="B68" s="10" t="n"/>
      <c r="F68" s="11">
        <f>IF(AND(ISNUMBER(D68),ISNUMBER(E68)),D68*E68,"")</f>
        <v/>
      </c>
      <c r="J68" s="12" t="n"/>
    </row>
    <row r="69">
      <c r="B69" s="10" t="n"/>
      <c r="F69" s="11">
        <f>IF(AND(ISNUMBER(D69),ISNUMBER(E69)),D69*E69,"")</f>
        <v/>
      </c>
      <c r="J69" s="12" t="n"/>
    </row>
    <row r="70">
      <c r="B70" s="10" t="n"/>
      <c r="F70" s="11">
        <f>IF(AND(ISNUMBER(D70),ISNUMBER(E70)),D70*E70,"")</f>
        <v/>
      </c>
      <c r="J70" s="12" t="n"/>
    </row>
    <row r="71">
      <c r="B71" s="10" t="n"/>
      <c r="F71" s="11">
        <f>IF(AND(ISNUMBER(D71),ISNUMBER(E71)),D71*E71,"")</f>
        <v/>
      </c>
      <c r="J71" s="12" t="n"/>
    </row>
    <row r="72">
      <c r="B72" s="10" t="n"/>
      <c r="F72" s="11">
        <f>IF(AND(ISNUMBER(D72),ISNUMBER(E72)),D72*E72,"")</f>
        <v/>
      </c>
      <c r="J72" s="12" t="n"/>
    </row>
    <row r="73">
      <c r="B73" s="10" t="n"/>
      <c r="F73" s="11">
        <f>IF(AND(ISNUMBER(D73),ISNUMBER(E73)),D73*E73,"")</f>
        <v/>
      </c>
      <c r="J73" s="12" t="n"/>
    </row>
    <row r="74">
      <c r="B74" s="10" t="n"/>
      <c r="F74" s="11">
        <f>IF(AND(ISNUMBER(D74),ISNUMBER(E74)),D74*E74,"")</f>
        <v/>
      </c>
      <c r="J74" s="12" t="n"/>
    </row>
    <row r="75">
      <c r="B75" s="10" t="n"/>
      <c r="F75" s="11">
        <f>IF(AND(ISNUMBER(D75),ISNUMBER(E75)),D75*E75,"")</f>
        <v/>
      </c>
      <c r="J75" s="12" t="n"/>
    </row>
    <row r="76">
      <c r="B76" s="10" t="n"/>
      <c r="F76" s="11">
        <f>IF(AND(ISNUMBER(D76),ISNUMBER(E76)),D76*E76,"")</f>
        <v/>
      </c>
      <c r="J76" s="12" t="n"/>
    </row>
    <row r="77">
      <c r="B77" s="10" t="n"/>
      <c r="F77" s="11">
        <f>IF(AND(ISNUMBER(D77),ISNUMBER(E77)),D77*E77,"")</f>
        <v/>
      </c>
      <c r="J77" s="12" t="n"/>
    </row>
    <row r="78">
      <c r="B78" s="10" t="n"/>
      <c r="F78" s="11">
        <f>IF(AND(ISNUMBER(D78),ISNUMBER(E78)),D78*E78,"")</f>
        <v/>
      </c>
      <c r="J78" s="12" t="n"/>
    </row>
    <row r="79">
      <c r="B79" s="10" t="n"/>
      <c r="F79" s="11">
        <f>IF(AND(ISNUMBER(D79),ISNUMBER(E79)),D79*E79,"")</f>
        <v/>
      </c>
      <c r="J79" s="12" t="n"/>
    </row>
    <row r="80">
      <c r="B80" s="10" t="n"/>
      <c r="F80" s="11">
        <f>IF(AND(ISNUMBER(D80),ISNUMBER(E80)),D80*E80,"")</f>
        <v/>
      </c>
      <c r="J80" s="12" t="n"/>
    </row>
    <row r="81">
      <c r="B81" s="10" t="n"/>
      <c r="F81" s="11">
        <f>IF(AND(ISNUMBER(D81),ISNUMBER(E81)),D81*E81,"")</f>
        <v/>
      </c>
      <c r="J81" s="12" t="n"/>
    </row>
    <row r="82">
      <c r="B82" s="10" t="n"/>
      <c r="F82" s="11">
        <f>IF(AND(ISNUMBER(D82),ISNUMBER(E82)),D82*E82,"")</f>
        <v/>
      </c>
      <c r="J82" s="12" t="n"/>
    </row>
    <row r="83">
      <c r="B83" s="10" t="n"/>
      <c r="F83" s="11">
        <f>IF(AND(ISNUMBER(D83),ISNUMBER(E83)),D83*E83,"")</f>
        <v/>
      </c>
      <c r="J83" s="12" t="n"/>
    </row>
    <row r="84">
      <c r="B84" s="10" t="n"/>
      <c r="F84" s="11">
        <f>IF(AND(ISNUMBER(D84),ISNUMBER(E84)),D84*E84,"")</f>
        <v/>
      </c>
      <c r="J84" s="12" t="n"/>
    </row>
    <row r="85">
      <c r="B85" s="10" t="n"/>
      <c r="F85" s="11">
        <f>IF(AND(ISNUMBER(D85),ISNUMBER(E85)),D85*E85,"")</f>
        <v/>
      </c>
      <c r="J85" s="12" t="n"/>
    </row>
    <row r="86">
      <c r="B86" s="10" t="n"/>
      <c r="F86" s="11">
        <f>IF(AND(ISNUMBER(D86),ISNUMBER(E86)),D86*E86,"")</f>
        <v/>
      </c>
      <c r="J86" s="12" t="n"/>
    </row>
    <row r="87">
      <c r="B87" s="10" t="n"/>
      <c r="F87" s="11">
        <f>IF(AND(ISNUMBER(D87),ISNUMBER(E87)),D87*E87,"")</f>
        <v/>
      </c>
      <c r="J87" s="12" t="n"/>
    </row>
    <row r="88">
      <c r="B88" s="10" t="n"/>
      <c r="F88" s="11">
        <f>IF(AND(ISNUMBER(D88),ISNUMBER(E88)),D88*E88,"")</f>
        <v/>
      </c>
      <c r="J88" s="12" t="n"/>
    </row>
    <row r="89">
      <c r="B89" s="10" t="n"/>
      <c r="F89" s="11">
        <f>IF(AND(ISNUMBER(D89),ISNUMBER(E89)),D89*E89,"")</f>
        <v/>
      </c>
      <c r="J89" s="12" t="n"/>
    </row>
    <row r="90">
      <c r="B90" s="10" t="n"/>
      <c r="F90" s="11">
        <f>IF(AND(ISNUMBER(D90),ISNUMBER(E90)),D90*E90,"")</f>
        <v/>
      </c>
      <c r="J90" s="12" t="n"/>
    </row>
    <row r="91">
      <c r="B91" s="10" t="n"/>
      <c r="F91" s="11">
        <f>IF(AND(ISNUMBER(D91),ISNUMBER(E91)),D91*E91,"")</f>
        <v/>
      </c>
      <c r="J91" s="12" t="n"/>
    </row>
    <row r="92">
      <c r="B92" s="10" t="n"/>
      <c r="F92" s="11">
        <f>IF(AND(ISNUMBER(D92),ISNUMBER(E92)),D92*E92,"")</f>
        <v/>
      </c>
      <c r="J92" s="12" t="n"/>
    </row>
    <row r="93">
      <c r="B93" s="10" t="n"/>
      <c r="F93" s="11">
        <f>IF(AND(ISNUMBER(D93),ISNUMBER(E93)),D93*E93,"")</f>
        <v/>
      </c>
      <c r="J93" s="12" t="n"/>
    </row>
    <row r="94">
      <c r="B94" s="10" t="n"/>
      <c r="F94" s="11">
        <f>IF(AND(ISNUMBER(D94),ISNUMBER(E94)),D94*E94,"")</f>
        <v/>
      </c>
      <c r="J94" s="12" t="n"/>
    </row>
    <row r="95">
      <c r="B95" s="10" t="n"/>
      <c r="F95" s="11">
        <f>IF(AND(ISNUMBER(D95),ISNUMBER(E95)),D95*E95,"")</f>
        <v/>
      </c>
      <c r="J95" s="12" t="n"/>
    </row>
    <row r="96">
      <c r="B96" s="10" t="n"/>
      <c r="F96" s="11">
        <f>IF(AND(ISNUMBER(D96),ISNUMBER(E96)),D96*E96,"")</f>
        <v/>
      </c>
      <c r="J96" s="12" t="n"/>
    </row>
    <row r="97">
      <c r="B97" s="10" t="n"/>
      <c r="F97" s="11">
        <f>IF(AND(ISNUMBER(D97),ISNUMBER(E97)),D97*E97,"")</f>
        <v/>
      </c>
      <c r="J97" s="12" t="n"/>
    </row>
    <row r="98">
      <c r="B98" s="10" t="n"/>
      <c r="F98" s="11">
        <f>IF(AND(ISNUMBER(D98),ISNUMBER(E98)),D98*E98,"")</f>
        <v/>
      </c>
      <c r="J98" s="12" t="n"/>
    </row>
    <row r="99">
      <c r="B99" s="10" t="n"/>
      <c r="F99" s="11">
        <f>IF(AND(ISNUMBER(D99),ISNUMBER(E99)),D99*E99,"")</f>
        <v/>
      </c>
      <c r="J99" s="12" t="n"/>
    </row>
    <row r="100">
      <c r="B100" s="10" t="n"/>
      <c r="F100" s="11">
        <f>IF(AND(ISNUMBER(D100),ISNUMBER(E100)),D100*E100,"")</f>
        <v/>
      </c>
      <c r="J100" s="12" t="n"/>
    </row>
    <row r="101">
      <c r="B101" s="10" t="n"/>
      <c r="F101" s="11">
        <f>IF(AND(ISNUMBER(D101),ISNUMBER(E101)),D101*E101,"")</f>
        <v/>
      </c>
      <c r="J101" s="12" t="n"/>
    </row>
    <row r="102">
      <c r="B102" s="10" t="n"/>
      <c r="F102" s="11">
        <f>IF(AND(ISNUMBER(D102),ISNUMBER(E102)),D102*E102,"")</f>
        <v/>
      </c>
      <c r="J102" s="12" t="n"/>
    </row>
    <row r="103">
      <c r="B103" s="10" t="n"/>
      <c r="F103" s="11">
        <f>IF(AND(ISNUMBER(D103),ISNUMBER(E103)),D103*E103,"")</f>
        <v/>
      </c>
      <c r="J103" s="12" t="n"/>
    </row>
    <row r="104">
      <c r="B104" s="10" t="n"/>
      <c r="F104" s="11">
        <f>IF(AND(ISNUMBER(D104),ISNUMBER(E104)),D104*E104,"")</f>
        <v/>
      </c>
      <c r="J104" s="12" t="n"/>
    </row>
    <row r="105">
      <c r="B105" s="10" t="n"/>
      <c r="F105" s="11">
        <f>IF(AND(ISNUMBER(D105),ISNUMBER(E105)),D105*E105,"")</f>
        <v/>
      </c>
      <c r="J105" s="12" t="n"/>
    </row>
    <row r="106">
      <c r="B106" s="10" t="n"/>
      <c r="F106" s="11">
        <f>IF(AND(ISNUMBER(D106),ISNUMBER(E106)),D106*E106,"")</f>
        <v/>
      </c>
      <c r="J106" s="12" t="n"/>
    </row>
    <row r="107">
      <c r="B107" s="10" t="n"/>
      <c r="F107" s="11">
        <f>IF(AND(ISNUMBER(D107),ISNUMBER(E107)),D107*E107,"")</f>
        <v/>
      </c>
      <c r="J107" s="12" t="n"/>
    </row>
    <row r="108">
      <c r="B108" s="10" t="n"/>
      <c r="F108" s="11">
        <f>IF(AND(ISNUMBER(D108),ISNUMBER(E108)),D108*E108,"")</f>
        <v/>
      </c>
      <c r="J108" s="12" t="n"/>
    </row>
    <row r="109">
      <c r="B109" s="10" t="n"/>
      <c r="F109" s="11">
        <f>IF(AND(ISNUMBER(D109),ISNUMBER(E109)),D109*E109,"")</f>
        <v/>
      </c>
      <c r="J109" s="12" t="n"/>
    </row>
    <row r="110">
      <c r="B110" s="10" t="n"/>
      <c r="F110" s="11">
        <f>IF(AND(ISNUMBER(D110),ISNUMBER(E110)),D110*E110,"")</f>
        <v/>
      </c>
      <c r="J110" s="12" t="n"/>
    </row>
    <row r="111">
      <c r="B111" s="10" t="n"/>
      <c r="F111" s="11">
        <f>IF(AND(ISNUMBER(D111),ISNUMBER(E111)),D111*E111,"")</f>
        <v/>
      </c>
      <c r="J111" s="12" t="n"/>
    </row>
    <row r="112">
      <c r="B112" s="10" t="n"/>
      <c r="F112" s="11">
        <f>IF(AND(ISNUMBER(D112),ISNUMBER(E112)),D112*E112,"")</f>
        <v/>
      </c>
      <c r="J112" s="12" t="n"/>
    </row>
    <row r="113">
      <c r="B113" s="10" t="n"/>
      <c r="F113" s="11">
        <f>IF(AND(ISNUMBER(D113),ISNUMBER(E113)),D113*E113,"")</f>
        <v/>
      </c>
      <c r="J113" s="12" t="n"/>
    </row>
    <row r="114">
      <c r="B114" s="10" t="n"/>
      <c r="F114" s="11">
        <f>IF(AND(ISNUMBER(D114),ISNUMBER(E114)),D114*E114,"")</f>
        <v/>
      </c>
      <c r="J114" s="12" t="n"/>
    </row>
    <row r="115">
      <c r="B115" s="10" t="n"/>
      <c r="F115" s="11">
        <f>IF(AND(ISNUMBER(D115),ISNUMBER(E115)),D115*E115,"")</f>
        <v/>
      </c>
      <c r="J115" s="12" t="n"/>
    </row>
    <row r="116">
      <c r="B116" s="10" t="n"/>
      <c r="F116" s="11">
        <f>IF(AND(ISNUMBER(D116),ISNUMBER(E116)),D116*E116,"")</f>
        <v/>
      </c>
      <c r="J116" s="12" t="n"/>
    </row>
    <row r="117">
      <c r="B117" s="10" t="n"/>
      <c r="F117" s="11">
        <f>IF(AND(ISNUMBER(D117),ISNUMBER(E117)),D117*E117,"")</f>
        <v/>
      </c>
      <c r="J117" s="12" t="n"/>
    </row>
    <row r="118">
      <c r="B118" s="10" t="n"/>
      <c r="F118" s="11">
        <f>IF(AND(ISNUMBER(D118),ISNUMBER(E118)),D118*E118,"")</f>
        <v/>
      </c>
      <c r="J118" s="12" t="n"/>
    </row>
    <row r="119">
      <c r="B119" s="10" t="n"/>
      <c r="F119" s="11">
        <f>IF(AND(ISNUMBER(D119),ISNUMBER(E119)),D119*E119,"")</f>
        <v/>
      </c>
      <c r="J119" s="12" t="n"/>
    </row>
    <row r="120">
      <c r="B120" s="10" t="n"/>
      <c r="F120" s="11">
        <f>IF(AND(ISNUMBER(D120),ISNUMBER(E120)),D120*E120,"")</f>
        <v/>
      </c>
      <c r="J120" s="12" t="n"/>
    </row>
    <row r="121">
      <c r="B121" s="10" t="n"/>
      <c r="F121" s="11">
        <f>IF(AND(ISNUMBER(D121),ISNUMBER(E121)),D121*E121,"")</f>
        <v/>
      </c>
      <c r="J121" s="12" t="n"/>
    </row>
    <row r="122">
      <c r="B122" s="10" t="n"/>
      <c r="F122" s="11">
        <f>IF(AND(ISNUMBER(D122),ISNUMBER(E122)),D122*E122,"")</f>
        <v/>
      </c>
      <c r="J122" s="12" t="n"/>
    </row>
    <row r="123">
      <c r="B123" s="10" t="n"/>
      <c r="F123" s="11">
        <f>IF(AND(ISNUMBER(D123),ISNUMBER(E123)),D123*E123,"")</f>
        <v/>
      </c>
      <c r="J123" s="12" t="n"/>
    </row>
    <row r="124">
      <c r="B124" s="10" t="n"/>
      <c r="F124" s="11">
        <f>IF(AND(ISNUMBER(D124),ISNUMBER(E124)),D124*E124,"")</f>
        <v/>
      </c>
      <c r="J124" s="12" t="n"/>
    </row>
    <row r="125">
      <c r="B125" s="10" t="n"/>
      <c r="F125" s="11">
        <f>IF(AND(ISNUMBER(D125),ISNUMBER(E125)),D125*E125,"")</f>
        <v/>
      </c>
      <c r="J125" s="12" t="n"/>
    </row>
    <row r="126">
      <c r="B126" s="10" t="n"/>
      <c r="F126" s="11">
        <f>IF(AND(ISNUMBER(D126),ISNUMBER(E126)),D126*E126,"")</f>
        <v/>
      </c>
      <c r="J126" s="12" t="n"/>
    </row>
    <row r="127">
      <c r="B127" s="10" t="n"/>
      <c r="F127" s="11">
        <f>IF(AND(ISNUMBER(D127),ISNUMBER(E127)),D127*E127,"")</f>
        <v/>
      </c>
      <c r="J127" s="12" t="n"/>
    </row>
    <row r="128">
      <c r="B128" s="10" t="n"/>
      <c r="F128" s="11">
        <f>IF(AND(ISNUMBER(D128),ISNUMBER(E128)),D128*E128,"")</f>
        <v/>
      </c>
      <c r="J128" s="12" t="n"/>
    </row>
    <row r="129">
      <c r="B129" s="10" t="n"/>
      <c r="F129" s="11">
        <f>IF(AND(ISNUMBER(D129),ISNUMBER(E129)),D129*E129,"")</f>
        <v/>
      </c>
      <c r="J129" s="12" t="n"/>
    </row>
    <row r="130">
      <c r="B130" s="10" t="n"/>
      <c r="F130" s="11">
        <f>IF(AND(ISNUMBER(D130),ISNUMBER(E130)),D130*E130,"")</f>
        <v/>
      </c>
      <c r="J130" s="12" t="n"/>
    </row>
    <row r="131">
      <c r="B131" s="10" t="n"/>
      <c r="F131" s="11">
        <f>IF(AND(ISNUMBER(D131),ISNUMBER(E131)),D131*E131,"")</f>
        <v/>
      </c>
      <c r="J131" s="12" t="n"/>
    </row>
    <row r="132">
      <c r="B132" s="10" t="n"/>
      <c r="F132" s="11">
        <f>IF(AND(ISNUMBER(D132),ISNUMBER(E132)),D132*E132,"")</f>
        <v/>
      </c>
      <c r="J132" s="12" t="n"/>
    </row>
    <row r="133">
      <c r="B133" s="10" t="n"/>
      <c r="F133" s="11">
        <f>IF(AND(ISNUMBER(D133),ISNUMBER(E133)),D133*E133,"")</f>
        <v/>
      </c>
      <c r="J133" s="12" t="n"/>
    </row>
    <row r="134">
      <c r="B134" s="10" t="n"/>
      <c r="F134" s="11">
        <f>IF(AND(ISNUMBER(D134),ISNUMBER(E134)),D134*E134,"")</f>
        <v/>
      </c>
      <c r="J134" s="12" t="n"/>
    </row>
    <row r="135">
      <c r="B135" s="10" t="n"/>
      <c r="F135" s="11">
        <f>IF(AND(ISNUMBER(D135),ISNUMBER(E135)),D135*E135,"")</f>
        <v/>
      </c>
      <c r="J135" s="12" t="n"/>
    </row>
    <row r="136">
      <c r="B136" s="10" t="n"/>
      <c r="F136" s="11">
        <f>IF(AND(ISNUMBER(D136),ISNUMBER(E136)),D136*E136,"")</f>
        <v/>
      </c>
      <c r="J136" s="12" t="n"/>
    </row>
    <row r="137">
      <c r="B137" s="10" t="n"/>
      <c r="F137" s="11">
        <f>IF(AND(ISNUMBER(D137),ISNUMBER(E137)),D137*E137,"")</f>
        <v/>
      </c>
      <c r="J137" s="12" t="n"/>
    </row>
    <row r="138">
      <c r="B138" s="10" t="n"/>
      <c r="F138" s="11">
        <f>IF(AND(ISNUMBER(D138),ISNUMBER(E138)),D138*E138,"")</f>
        <v/>
      </c>
      <c r="J138" s="12" t="n"/>
    </row>
    <row r="139">
      <c r="B139" s="10" t="n"/>
      <c r="F139" s="11">
        <f>IF(AND(ISNUMBER(D139),ISNUMBER(E139)),D139*E139,"")</f>
        <v/>
      </c>
      <c r="J139" s="12" t="n"/>
    </row>
    <row r="140">
      <c r="B140" s="10" t="n"/>
      <c r="F140" s="11">
        <f>IF(AND(ISNUMBER(D140),ISNUMBER(E140)),D140*E140,"")</f>
        <v/>
      </c>
      <c r="J140" s="12" t="n"/>
    </row>
    <row r="141">
      <c r="B141" s="10" t="n"/>
      <c r="F141" s="11">
        <f>IF(AND(ISNUMBER(D141),ISNUMBER(E141)),D141*E141,"")</f>
        <v/>
      </c>
      <c r="J141" s="12" t="n"/>
    </row>
    <row r="142">
      <c r="B142" s="10" t="n"/>
      <c r="F142" s="11">
        <f>IF(AND(ISNUMBER(D142),ISNUMBER(E142)),D142*E142,"")</f>
        <v/>
      </c>
      <c r="J142" s="12" t="n"/>
    </row>
    <row r="143">
      <c r="B143" s="10" t="n"/>
      <c r="F143" s="11">
        <f>IF(AND(ISNUMBER(D143),ISNUMBER(E143)),D143*E143,"")</f>
        <v/>
      </c>
      <c r="J143" s="12" t="n"/>
    </row>
    <row r="144">
      <c r="B144" s="10" t="n"/>
      <c r="F144" s="11">
        <f>IF(AND(ISNUMBER(D144),ISNUMBER(E144)),D144*E144,"")</f>
        <v/>
      </c>
      <c r="J144" s="12" t="n"/>
    </row>
    <row r="145">
      <c r="B145" s="10" t="n"/>
      <c r="F145" s="11">
        <f>IF(AND(ISNUMBER(D145),ISNUMBER(E145)),D145*E145,"")</f>
        <v/>
      </c>
      <c r="J145" s="12" t="n"/>
    </row>
    <row r="146">
      <c r="B146" s="10" t="n"/>
      <c r="F146" s="11">
        <f>IF(AND(ISNUMBER(D146),ISNUMBER(E146)),D146*E146,"")</f>
        <v/>
      </c>
      <c r="J146" s="12" t="n"/>
    </row>
    <row r="147">
      <c r="B147" s="10" t="n"/>
      <c r="F147" s="11">
        <f>IF(AND(ISNUMBER(D147),ISNUMBER(E147)),D147*E147,"")</f>
        <v/>
      </c>
      <c r="J147" s="12" t="n"/>
    </row>
    <row r="148">
      <c r="B148" s="10" t="n"/>
      <c r="F148" s="11">
        <f>IF(AND(ISNUMBER(D148),ISNUMBER(E148)),D148*E148,"")</f>
        <v/>
      </c>
      <c r="J148" s="12" t="n"/>
    </row>
    <row r="149">
      <c r="B149" s="10" t="n"/>
      <c r="F149" s="11">
        <f>IF(AND(ISNUMBER(D149),ISNUMBER(E149)),D149*E149,"")</f>
        <v/>
      </c>
      <c r="J149" s="12" t="n"/>
    </row>
    <row r="150">
      <c r="B150" s="10" t="n"/>
      <c r="F150" s="11">
        <f>IF(AND(ISNUMBER(D150),ISNUMBER(E150)),D150*E150,"")</f>
        <v/>
      </c>
      <c r="J150" s="12" t="n"/>
    </row>
    <row r="151">
      <c r="B151" s="10" t="n"/>
      <c r="F151" s="11">
        <f>IF(AND(ISNUMBER(D151),ISNUMBER(E151)),D151*E151,"")</f>
        <v/>
      </c>
      <c r="J151" s="12" t="n"/>
    </row>
    <row r="152">
      <c r="B152" s="10" t="n"/>
      <c r="F152" s="11">
        <f>IF(AND(ISNUMBER(D152),ISNUMBER(E152)),D152*E152,"")</f>
        <v/>
      </c>
      <c r="J152" s="12" t="n"/>
    </row>
    <row r="153">
      <c r="B153" s="10" t="n"/>
      <c r="F153" s="11">
        <f>IF(AND(ISNUMBER(D153),ISNUMBER(E153)),D153*E153,"")</f>
        <v/>
      </c>
      <c r="J153" s="12" t="n"/>
    </row>
    <row r="154">
      <c r="B154" s="10" t="n"/>
      <c r="F154" s="11">
        <f>IF(AND(ISNUMBER(D154),ISNUMBER(E154)),D154*E154,"")</f>
        <v/>
      </c>
      <c r="J154" s="12" t="n"/>
    </row>
    <row r="155">
      <c r="B155" s="10" t="n"/>
      <c r="F155" s="11">
        <f>IF(AND(ISNUMBER(D155),ISNUMBER(E155)),D155*E155,"")</f>
        <v/>
      </c>
      <c r="J155" s="12" t="n"/>
    </row>
    <row r="156">
      <c r="B156" s="10" t="n"/>
      <c r="F156" s="11">
        <f>IF(AND(ISNUMBER(D156),ISNUMBER(E156)),D156*E156,"")</f>
        <v/>
      </c>
      <c r="J156" s="12" t="n"/>
    </row>
    <row r="157">
      <c r="B157" s="10" t="n"/>
      <c r="F157" s="11">
        <f>IF(AND(ISNUMBER(D157),ISNUMBER(E157)),D157*E157,"")</f>
        <v/>
      </c>
      <c r="J157" s="12" t="n"/>
    </row>
    <row r="158">
      <c r="B158" s="10" t="n"/>
      <c r="F158" s="11">
        <f>IF(AND(ISNUMBER(D158),ISNUMBER(E158)),D158*E158,"")</f>
        <v/>
      </c>
      <c r="J158" s="12" t="n"/>
    </row>
    <row r="159">
      <c r="B159" s="10" t="n"/>
      <c r="F159" s="11">
        <f>IF(AND(ISNUMBER(D159),ISNUMBER(E159)),D159*E159,"")</f>
        <v/>
      </c>
      <c r="J159" s="12" t="n"/>
    </row>
    <row r="160">
      <c r="B160" s="10" t="n"/>
      <c r="F160" s="11">
        <f>IF(AND(ISNUMBER(D160),ISNUMBER(E160)),D160*E160,"")</f>
        <v/>
      </c>
      <c r="J160" s="12" t="n"/>
    </row>
    <row r="161">
      <c r="B161" s="10" t="n"/>
      <c r="F161" s="11">
        <f>IF(AND(ISNUMBER(D161),ISNUMBER(E161)),D161*E161,"")</f>
        <v/>
      </c>
      <c r="J161" s="12" t="n"/>
    </row>
    <row r="162">
      <c r="B162" s="10" t="n"/>
      <c r="F162" s="11">
        <f>IF(AND(ISNUMBER(D162),ISNUMBER(E162)),D162*E162,"")</f>
        <v/>
      </c>
      <c r="J162" s="12" t="n"/>
    </row>
    <row r="163">
      <c r="B163" s="10" t="n"/>
      <c r="F163" s="11">
        <f>IF(AND(ISNUMBER(D163),ISNUMBER(E163)),D163*E163,"")</f>
        <v/>
      </c>
      <c r="J163" s="12" t="n"/>
    </row>
    <row r="164">
      <c r="B164" s="10" t="n"/>
      <c r="F164" s="11">
        <f>IF(AND(ISNUMBER(D164),ISNUMBER(E164)),D164*E164,"")</f>
        <v/>
      </c>
      <c r="J164" s="12" t="n"/>
    </row>
    <row r="165">
      <c r="B165" s="10" t="n"/>
      <c r="F165" s="11">
        <f>IF(AND(ISNUMBER(D165),ISNUMBER(E165)),D165*E165,"")</f>
        <v/>
      </c>
      <c r="J165" s="12" t="n"/>
    </row>
    <row r="166">
      <c r="B166" s="10" t="n"/>
      <c r="F166" s="11">
        <f>IF(AND(ISNUMBER(D166),ISNUMBER(E166)),D166*E166,"")</f>
        <v/>
      </c>
      <c r="J166" s="12" t="n"/>
    </row>
    <row r="167">
      <c r="B167" s="10" t="n"/>
      <c r="F167" s="11">
        <f>IF(AND(ISNUMBER(D167),ISNUMBER(E167)),D167*E167,"")</f>
        <v/>
      </c>
      <c r="J167" s="12" t="n"/>
    </row>
    <row r="168">
      <c r="B168" s="10" t="n"/>
      <c r="F168" s="11">
        <f>IF(AND(ISNUMBER(D168),ISNUMBER(E168)),D168*E168,"")</f>
        <v/>
      </c>
      <c r="J168" s="12" t="n"/>
    </row>
    <row r="169">
      <c r="B169" s="10" t="n"/>
      <c r="F169" s="11">
        <f>IF(AND(ISNUMBER(D169),ISNUMBER(E169)),D169*E169,"")</f>
        <v/>
      </c>
      <c r="J169" s="12" t="n"/>
    </row>
    <row r="170">
      <c r="B170" s="10" t="n"/>
      <c r="F170" s="11">
        <f>IF(AND(ISNUMBER(D170),ISNUMBER(E170)),D170*E170,"")</f>
        <v/>
      </c>
      <c r="J170" s="12" t="n"/>
    </row>
    <row r="171">
      <c r="B171" s="10" t="n"/>
      <c r="F171" s="11">
        <f>IF(AND(ISNUMBER(D171),ISNUMBER(E171)),D171*E171,"")</f>
        <v/>
      </c>
      <c r="J171" s="12" t="n"/>
    </row>
    <row r="172">
      <c r="B172" s="10" t="n"/>
      <c r="F172" s="11">
        <f>IF(AND(ISNUMBER(D172),ISNUMBER(E172)),D172*E172,"")</f>
        <v/>
      </c>
      <c r="J172" s="12" t="n"/>
    </row>
    <row r="173">
      <c r="B173" s="10" t="n"/>
      <c r="F173" s="11">
        <f>IF(AND(ISNUMBER(D173),ISNUMBER(E173)),D173*E173,"")</f>
        <v/>
      </c>
      <c r="J173" s="12" t="n"/>
    </row>
    <row r="174">
      <c r="B174" s="10" t="n"/>
      <c r="F174" s="11">
        <f>IF(AND(ISNUMBER(D174),ISNUMBER(E174)),D174*E174,"")</f>
        <v/>
      </c>
      <c r="J174" s="12" t="n"/>
    </row>
    <row r="175">
      <c r="B175" s="10" t="n"/>
      <c r="F175" s="11">
        <f>IF(AND(ISNUMBER(D175),ISNUMBER(E175)),D175*E175,"")</f>
        <v/>
      </c>
      <c r="J175" s="12" t="n"/>
    </row>
    <row r="176">
      <c r="B176" s="10" t="n"/>
      <c r="F176" s="11">
        <f>IF(AND(ISNUMBER(D176),ISNUMBER(E176)),D176*E176,"")</f>
        <v/>
      </c>
      <c r="J176" s="12" t="n"/>
    </row>
    <row r="177">
      <c r="B177" s="10" t="n"/>
      <c r="F177" s="11">
        <f>IF(AND(ISNUMBER(D177),ISNUMBER(E177)),D177*E177,"")</f>
        <v/>
      </c>
      <c r="J177" s="12" t="n"/>
    </row>
    <row r="178">
      <c r="B178" s="10" t="n"/>
      <c r="F178" s="11">
        <f>IF(AND(ISNUMBER(D178),ISNUMBER(E178)),D178*E178,"")</f>
        <v/>
      </c>
      <c r="J178" s="12" t="n"/>
    </row>
    <row r="179">
      <c r="B179" s="10" t="n"/>
      <c r="F179" s="11">
        <f>IF(AND(ISNUMBER(D179),ISNUMBER(E179)),D179*E179,"")</f>
        <v/>
      </c>
      <c r="J179" s="12" t="n"/>
    </row>
    <row r="180">
      <c r="B180" s="10" t="n"/>
      <c r="F180" s="11">
        <f>IF(AND(ISNUMBER(D180),ISNUMBER(E180)),D180*E180,"")</f>
        <v/>
      </c>
      <c r="J180" s="12" t="n"/>
    </row>
    <row r="181">
      <c r="B181" s="10" t="n"/>
      <c r="F181" s="11">
        <f>IF(AND(ISNUMBER(D181),ISNUMBER(E181)),D181*E181,"")</f>
        <v/>
      </c>
      <c r="J181" s="12" t="n"/>
    </row>
    <row r="182">
      <c r="B182" s="10" t="n"/>
      <c r="F182" s="11">
        <f>IF(AND(ISNUMBER(D182),ISNUMBER(E182)),D182*E182,"")</f>
        <v/>
      </c>
      <c r="J182" s="12" t="n"/>
    </row>
    <row r="183">
      <c r="B183" s="10" t="n"/>
      <c r="F183" s="11">
        <f>IF(AND(ISNUMBER(D183),ISNUMBER(E183)),D183*E183,"")</f>
        <v/>
      </c>
      <c r="J183" s="12" t="n"/>
    </row>
    <row r="184">
      <c r="B184" s="10" t="n"/>
      <c r="F184" s="11">
        <f>IF(AND(ISNUMBER(D184),ISNUMBER(E184)),D184*E184,"")</f>
        <v/>
      </c>
      <c r="J184" s="12" t="n"/>
    </row>
    <row r="185">
      <c r="B185" s="10" t="n"/>
      <c r="F185" s="11">
        <f>IF(AND(ISNUMBER(D185),ISNUMBER(E185)),D185*E185,"")</f>
        <v/>
      </c>
      <c r="J185" s="12" t="n"/>
    </row>
    <row r="186">
      <c r="B186" s="10" t="n"/>
      <c r="F186" s="11">
        <f>IF(AND(ISNUMBER(D186),ISNUMBER(E186)),D186*E186,"")</f>
        <v/>
      </c>
      <c r="J186" s="12" t="n"/>
    </row>
    <row r="187">
      <c r="B187" s="10" t="n"/>
      <c r="F187" s="11">
        <f>IF(AND(ISNUMBER(D187),ISNUMBER(E187)),D187*E187,"")</f>
        <v/>
      </c>
      <c r="J187" s="12" t="n"/>
    </row>
    <row r="188">
      <c r="B188" s="10" t="n"/>
      <c r="F188" s="11">
        <f>IF(AND(ISNUMBER(D188),ISNUMBER(E188)),D188*E188,"")</f>
        <v/>
      </c>
      <c r="J188" s="12" t="n"/>
    </row>
    <row r="189">
      <c r="B189" s="10" t="n"/>
      <c r="F189" s="11">
        <f>IF(AND(ISNUMBER(D189),ISNUMBER(E189)),D189*E189,"")</f>
        <v/>
      </c>
      <c r="J189" s="12" t="n"/>
    </row>
    <row r="190">
      <c r="B190" s="10" t="n"/>
      <c r="F190" s="11">
        <f>IF(AND(ISNUMBER(D190),ISNUMBER(E190)),D190*E190,"")</f>
        <v/>
      </c>
      <c r="J190" s="12" t="n"/>
    </row>
    <row r="191">
      <c r="B191" s="10" t="n"/>
      <c r="F191" s="11">
        <f>IF(AND(ISNUMBER(D191),ISNUMBER(E191)),D191*E191,"")</f>
        <v/>
      </c>
      <c r="J191" s="12" t="n"/>
    </row>
    <row r="192">
      <c r="B192" s="10" t="n"/>
      <c r="F192" s="11">
        <f>IF(AND(ISNUMBER(D192),ISNUMBER(E192)),D192*E192,"")</f>
        <v/>
      </c>
      <c r="J192" s="12" t="n"/>
    </row>
    <row r="193">
      <c r="B193" s="10" t="n"/>
      <c r="F193" s="11">
        <f>IF(AND(ISNUMBER(D193),ISNUMBER(E193)),D193*E193,"")</f>
        <v/>
      </c>
      <c r="J193" s="12" t="n"/>
    </row>
    <row r="194">
      <c r="B194" s="10" t="n"/>
      <c r="F194" s="11">
        <f>IF(AND(ISNUMBER(D194),ISNUMBER(E194)),D194*E194,"")</f>
        <v/>
      </c>
      <c r="J194" s="12" t="n"/>
    </row>
    <row r="195">
      <c r="B195" s="10" t="n"/>
      <c r="F195" s="11">
        <f>IF(AND(ISNUMBER(D195),ISNUMBER(E195)),D195*E195,"")</f>
        <v/>
      </c>
      <c r="J195" s="12" t="n"/>
    </row>
    <row r="196">
      <c r="B196" s="10" t="n"/>
      <c r="F196" s="11">
        <f>IF(AND(ISNUMBER(D196),ISNUMBER(E196)),D196*E196,"")</f>
        <v/>
      </c>
      <c r="J196" s="12" t="n"/>
    </row>
    <row r="197">
      <c r="B197" s="10" t="n"/>
      <c r="F197" s="11">
        <f>IF(AND(ISNUMBER(D197),ISNUMBER(E197)),D197*E197,"")</f>
        <v/>
      </c>
      <c r="J197" s="12" t="n"/>
    </row>
    <row r="198">
      <c r="B198" s="10" t="n"/>
      <c r="F198" s="11">
        <f>IF(AND(ISNUMBER(D198),ISNUMBER(E198)),D198*E198,"")</f>
        <v/>
      </c>
      <c r="J198" s="12" t="n"/>
    </row>
    <row r="199">
      <c r="B199" s="10" t="n"/>
      <c r="F199" s="11">
        <f>IF(AND(ISNUMBER(D199),ISNUMBER(E199)),D199*E199,"")</f>
        <v/>
      </c>
      <c r="J199" s="12" t="n"/>
    </row>
    <row r="200">
      <c r="B200" s="10" t="n"/>
      <c r="F200" s="11">
        <f>IF(AND(ISNUMBER(D200),ISNUMBER(E200)),D200*E200,"")</f>
        <v/>
      </c>
      <c r="J200" s="12" t="n"/>
    </row>
    <row r="201">
      <c r="B201" s="10" t="n"/>
      <c r="F201" s="11">
        <f>IF(AND(ISNUMBER(D201),ISNUMBER(E201)),D201*E201,"")</f>
        <v/>
      </c>
      <c r="J201" s="12" t="n"/>
    </row>
    <row r="202">
      <c r="B202" s="10" t="n"/>
      <c r="F202" s="11">
        <f>IF(AND(ISNUMBER(D202),ISNUMBER(E202)),D202*E202,"")</f>
        <v/>
      </c>
      <c r="J202" s="12" t="n"/>
    </row>
    <row r="203">
      <c r="B203" s="10" t="n"/>
      <c r="F203" s="11">
        <f>IF(AND(ISNUMBER(D203),ISNUMBER(E203)),D203*E203,"")</f>
        <v/>
      </c>
      <c r="J203" s="12" t="n"/>
    </row>
    <row r="204">
      <c r="B204" s="10" t="n"/>
      <c r="F204" s="11">
        <f>IF(AND(ISNUMBER(D204),ISNUMBER(E204)),D204*E204,"")</f>
        <v/>
      </c>
      <c r="J204" s="12" t="n"/>
    </row>
    <row r="205">
      <c r="B205" s="10" t="n"/>
      <c r="F205" s="11">
        <f>IF(AND(ISNUMBER(D205),ISNUMBER(E205)),D205*E205,"")</f>
        <v/>
      </c>
      <c r="J205" s="12" t="n"/>
    </row>
    <row r="206">
      <c r="B206" s="10" t="n"/>
      <c r="F206" s="11">
        <f>IF(AND(ISNUMBER(D206),ISNUMBER(E206)),D206*E206,"")</f>
        <v/>
      </c>
      <c r="J206" s="12" t="n"/>
    </row>
    <row r="207">
      <c r="B207" s="10" t="n"/>
      <c r="F207" s="11">
        <f>IF(AND(ISNUMBER(D207),ISNUMBER(E207)),D207*E207,"")</f>
        <v/>
      </c>
      <c r="J207" s="12" t="n"/>
    </row>
    <row r="208">
      <c r="B208" s="10" t="n"/>
      <c r="F208" s="11">
        <f>IF(AND(ISNUMBER(D208),ISNUMBER(E208)),D208*E208,"")</f>
        <v/>
      </c>
      <c r="J208" s="12" t="n"/>
    </row>
    <row r="209">
      <c r="B209" s="10" t="n"/>
      <c r="F209" s="11">
        <f>IF(AND(ISNUMBER(D209),ISNUMBER(E209)),D209*E209,"")</f>
        <v/>
      </c>
      <c r="J209" s="12" t="n"/>
    </row>
    <row r="210">
      <c r="B210" s="10" t="n"/>
      <c r="F210" s="11">
        <f>IF(AND(ISNUMBER(D210),ISNUMBER(E210)),D210*E210,"")</f>
        <v/>
      </c>
      <c r="J210" s="12" t="n"/>
    </row>
    <row r="211">
      <c r="B211" s="10" t="n"/>
      <c r="F211" s="11">
        <f>IF(AND(ISNUMBER(D211),ISNUMBER(E211)),D211*E211,"")</f>
        <v/>
      </c>
      <c r="J211" s="12" t="n"/>
    </row>
    <row r="212">
      <c r="B212" s="10" t="n"/>
      <c r="F212" s="11">
        <f>IF(AND(ISNUMBER(D212),ISNUMBER(E212)),D212*E212,"")</f>
        <v/>
      </c>
      <c r="J212" s="12" t="n"/>
    </row>
    <row r="213">
      <c r="B213" s="10" t="n"/>
      <c r="F213" s="11">
        <f>IF(AND(ISNUMBER(D213),ISNUMBER(E213)),D213*E213,"")</f>
        <v/>
      </c>
      <c r="J213" s="12" t="n"/>
    </row>
    <row r="214">
      <c r="B214" s="10" t="n"/>
      <c r="F214" s="11">
        <f>IF(AND(ISNUMBER(D214),ISNUMBER(E214)),D214*E214,"")</f>
        <v/>
      </c>
      <c r="J214" s="12" t="n"/>
    </row>
    <row r="215">
      <c r="B215" s="10" t="n"/>
      <c r="F215" s="11">
        <f>IF(AND(ISNUMBER(D215),ISNUMBER(E215)),D215*E215,"")</f>
        <v/>
      </c>
      <c r="J215" s="12" t="n"/>
    </row>
    <row r="216">
      <c r="B216" s="10" t="n"/>
      <c r="F216" s="11">
        <f>IF(AND(ISNUMBER(D216),ISNUMBER(E216)),D216*E216,"")</f>
        <v/>
      </c>
      <c r="J216" s="12" t="n"/>
    </row>
    <row r="217">
      <c r="B217" s="10" t="n"/>
      <c r="F217" s="11">
        <f>IF(AND(ISNUMBER(D217),ISNUMBER(E217)),D217*E217,"")</f>
        <v/>
      </c>
      <c r="J217" s="12" t="n"/>
    </row>
    <row r="218">
      <c r="B218" s="10" t="n"/>
      <c r="F218" s="11">
        <f>IF(AND(ISNUMBER(D218),ISNUMBER(E218)),D218*E218,"")</f>
        <v/>
      </c>
      <c r="J218" s="12" t="n"/>
    </row>
    <row r="219">
      <c r="B219" s="10" t="n"/>
      <c r="F219" s="11">
        <f>IF(AND(ISNUMBER(D219),ISNUMBER(E219)),D219*E219,"")</f>
        <v/>
      </c>
      <c r="J219" s="12" t="n"/>
    </row>
    <row r="220">
      <c r="B220" s="10" t="n"/>
      <c r="F220" s="11">
        <f>IF(AND(ISNUMBER(D220),ISNUMBER(E220)),D220*E220,"")</f>
        <v/>
      </c>
      <c r="J220" s="12" t="n"/>
    </row>
    <row r="221">
      <c r="B221" s="10" t="n"/>
      <c r="F221" s="11">
        <f>IF(AND(ISNUMBER(D221),ISNUMBER(E221)),D221*E221,"")</f>
        <v/>
      </c>
      <c r="J221" s="12" t="n"/>
    </row>
    <row r="222">
      <c r="B222" s="10" t="n"/>
      <c r="F222" s="11">
        <f>IF(AND(ISNUMBER(D222),ISNUMBER(E222)),D222*E222,"")</f>
        <v/>
      </c>
      <c r="J222" s="12" t="n"/>
    </row>
    <row r="223">
      <c r="B223" s="10" t="n"/>
      <c r="F223" s="11">
        <f>IF(AND(ISNUMBER(D223),ISNUMBER(E223)),D223*E223,"")</f>
        <v/>
      </c>
      <c r="J223" s="12" t="n"/>
    </row>
    <row r="224">
      <c r="B224" s="10" t="n"/>
      <c r="F224" s="11">
        <f>IF(AND(ISNUMBER(D224),ISNUMBER(E224)),D224*E224,"")</f>
        <v/>
      </c>
      <c r="J224" s="12" t="n"/>
    </row>
    <row r="225">
      <c r="B225" s="10" t="n"/>
      <c r="F225" s="11">
        <f>IF(AND(ISNUMBER(D225),ISNUMBER(E225)),D225*E225,"")</f>
        <v/>
      </c>
      <c r="J225" s="12" t="n"/>
    </row>
    <row r="226">
      <c r="B226" s="10" t="n"/>
      <c r="F226" s="11">
        <f>IF(AND(ISNUMBER(D226),ISNUMBER(E226)),D226*E226,"")</f>
        <v/>
      </c>
      <c r="J226" s="12" t="n"/>
    </row>
    <row r="227">
      <c r="B227" s="10" t="n"/>
      <c r="F227" s="11">
        <f>IF(AND(ISNUMBER(D227),ISNUMBER(E227)),D227*E227,"")</f>
        <v/>
      </c>
      <c r="J227" s="12" t="n"/>
    </row>
    <row r="228">
      <c r="B228" s="10" t="n"/>
      <c r="F228" s="11">
        <f>IF(AND(ISNUMBER(D228),ISNUMBER(E228)),D228*E228,"")</f>
        <v/>
      </c>
      <c r="J228" s="12" t="n"/>
    </row>
    <row r="229">
      <c r="B229" s="10" t="n"/>
      <c r="F229" s="11">
        <f>IF(AND(ISNUMBER(D229),ISNUMBER(E229)),D229*E229,"")</f>
        <v/>
      </c>
      <c r="J229" s="12" t="n"/>
    </row>
    <row r="230">
      <c r="B230" s="10" t="n"/>
      <c r="F230" s="11">
        <f>IF(AND(ISNUMBER(D230),ISNUMBER(E230)),D230*E230,"")</f>
        <v/>
      </c>
      <c r="J230" s="12" t="n"/>
    </row>
    <row r="231">
      <c r="B231" s="10" t="n"/>
      <c r="F231" s="11">
        <f>IF(AND(ISNUMBER(D231),ISNUMBER(E231)),D231*E231,"")</f>
        <v/>
      </c>
      <c r="J231" s="12" t="n"/>
    </row>
    <row r="232">
      <c r="B232" s="10" t="n"/>
      <c r="F232" s="11">
        <f>IF(AND(ISNUMBER(D232),ISNUMBER(E232)),D232*E232,"")</f>
        <v/>
      </c>
      <c r="J232" s="12" t="n"/>
    </row>
    <row r="233">
      <c r="B233" s="10" t="n"/>
      <c r="F233" s="11">
        <f>IF(AND(ISNUMBER(D233),ISNUMBER(E233)),D233*E233,"")</f>
        <v/>
      </c>
      <c r="J233" s="12" t="n"/>
    </row>
    <row r="234">
      <c r="B234" s="10" t="n"/>
      <c r="F234" s="11">
        <f>IF(AND(ISNUMBER(D234),ISNUMBER(E234)),D234*E234,"")</f>
        <v/>
      </c>
      <c r="J234" s="12" t="n"/>
    </row>
    <row r="235">
      <c r="B235" s="10" t="n"/>
      <c r="F235" s="11">
        <f>IF(AND(ISNUMBER(D235),ISNUMBER(E235)),D235*E235,"")</f>
        <v/>
      </c>
      <c r="J235" s="12" t="n"/>
    </row>
    <row r="236">
      <c r="B236" s="10" t="n"/>
      <c r="F236" s="11">
        <f>IF(AND(ISNUMBER(D236),ISNUMBER(E236)),D236*E236,"")</f>
        <v/>
      </c>
      <c r="J236" s="12" t="n"/>
    </row>
    <row r="237">
      <c r="B237" s="10" t="n"/>
      <c r="F237" s="11">
        <f>IF(AND(ISNUMBER(D237),ISNUMBER(E237)),D237*E237,"")</f>
        <v/>
      </c>
      <c r="J237" s="12" t="n"/>
    </row>
    <row r="238">
      <c r="B238" s="10" t="n"/>
      <c r="F238" s="11">
        <f>IF(AND(ISNUMBER(D238),ISNUMBER(E238)),D238*E238,"")</f>
        <v/>
      </c>
      <c r="J238" s="12" t="n"/>
    </row>
    <row r="239">
      <c r="B239" s="10" t="n"/>
      <c r="F239" s="11">
        <f>IF(AND(ISNUMBER(D239),ISNUMBER(E239)),D239*E239,"")</f>
        <v/>
      </c>
      <c r="J239" s="12" t="n"/>
    </row>
    <row r="240">
      <c r="B240" s="10" t="n"/>
      <c r="F240" s="11">
        <f>IF(AND(ISNUMBER(D240),ISNUMBER(E240)),D240*E240,"")</f>
        <v/>
      </c>
      <c r="J240" s="12" t="n"/>
    </row>
    <row r="241">
      <c r="B241" s="10" t="n"/>
      <c r="F241" s="11">
        <f>IF(AND(ISNUMBER(D241),ISNUMBER(E241)),D241*E241,"")</f>
        <v/>
      </c>
      <c r="J241" s="12" t="n"/>
    </row>
    <row r="242">
      <c r="B242" s="10" t="n"/>
      <c r="F242" s="11">
        <f>IF(AND(ISNUMBER(D242),ISNUMBER(E242)),D242*E242,"")</f>
        <v/>
      </c>
      <c r="J242" s="12" t="n"/>
    </row>
    <row r="243">
      <c r="B243" s="10" t="n"/>
      <c r="F243" s="11">
        <f>IF(AND(ISNUMBER(D243),ISNUMBER(E243)),D243*E243,"")</f>
        <v/>
      </c>
      <c r="J243" s="12" t="n"/>
    </row>
    <row r="244">
      <c r="B244" s="10" t="n"/>
      <c r="F244" s="11">
        <f>IF(AND(ISNUMBER(D244),ISNUMBER(E244)),D244*E244,"")</f>
        <v/>
      </c>
      <c r="J244" s="12" t="n"/>
    </row>
    <row r="245">
      <c r="B245" s="10" t="n"/>
      <c r="F245" s="11">
        <f>IF(AND(ISNUMBER(D245),ISNUMBER(E245)),D245*E245,"")</f>
        <v/>
      </c>
      <c r="J245" s="12" t="n"/>
    </row>
    <row r="246">
      <c r="B246" s="10" t="n"/>
      <c r="F246" s="11">
        <f>IF(AND(ISNUMBER(D246),ISNUMBER(E246)),D246*E246,"")</f>
        <v/>
      </c>
      <c r="J246" s="12" t="n"/>
    </row>
    <row r="247">
      <c r="B247" s="10" t="n"/>
      <c r="F247" s="11">
        <f>IF(AND(ISNUMBER(D247),ISNUMBER(E247)),D247*E247,"")</f>
        <v/>
      </c>
      <c r="J247" s="12" t="n"/>
    </row>
    <row r="248">
      <c r="B248" s="10" t="n"/>
      <c r="F248" s="11">
        <f>IF(AND(ISNUMBER(D248),ISNUMBER(E248)),D248*E248,"")</f>
        <v/>
      </c>
      <c r="J248" s="12" t="n"/>
    </row>
    <row r="249">
      <c r="B249" s="10" t="n"/>
      <c r="F249" s="11">
        <f>IF(AND(ISNUMBER(D249),ISNUMBER(E249)),D249*E249,"")</f>
        <v/>
      </c>
      <c r="J249" s="12" t="n"/>
    </row>
    <row r="250">
      <c r="B250" s="10" t="n"/>
      <c r="F250" s="11">
        <f>IF(AND(ISNUMBER(D250),ISNUMBER(E250)),D250*E250,"")</f>
        <v/>
      </c>
      <c r="J250" s="12" t="n"/>
    </row>
    <row r="251">
      <c r="B251" s="10" t="n"/>
      <c r="F251" s="11">
        <f>IF(AND(ISNUMBER(D251),ISNUMBER(E251)),D251*E251,"")</f>
        <v/>
      </c>
      <c r="J251" s="12" t="n"/>
    </row>
    <row r="252">
      <c r="B252" s="10" t="n"/>
      <c r="F252" s="11">
        <f>IF(AND(ISNUMBER(D252),ISNUMBER(E252)),D252*E252,"")</f>
        <v/>
      </c>
      <c r="J252" s="12" t="n"/>
    </row>
    <row r="253">
      <c r="B253" s="10" t="n"/>
      <c r="F253" s="11">
        <f>IF(AND(ISNUMBER(D253),ISNUMBER(E253)),D253*E253,"")</f>
        <v/>
      </c>
      <c r="J253" s="12" t="n"/>
    </row>
    <row r="254">
      <c r="B254" s="10" t="n"/>
      <c r="F254" s="11">
        <f>IF(AND(ISNUMBER(D254),ISNUMBER(E254)),D254*E254,"")</f>
        <v/>
      </c>
      <c r="J254" s="12" t="n"/>
    </row>
    <row r="255">
      <c r="B255" s="10" t="n"/>
      <c r="F255" s="11">
        <f>IF(AND(ISNUMBER(D255),ISNUMBER(E255)),D255*E255,"")</f>
        <v/>
      </c>
      <c r="J255" s="12" t="n"/>
    </row>
    <row r="256">
      <c r="B256" s="10" t="n"/>
      <c r="F256" s="11">
        <f>IF(AND(ISNUMBER(D256),ISNUMBER(E256)),D256*E256,"")</f>
        <v/>
      </c>
      <c r="J256" s="12" t="n"/>
    </row>
    <row r="257">
      <c r="B257" s="10" t="n"/>
      <c r="F257" s="11">
        <f>IF(AND(ISNUMBER(D257),ISNUMBER(E257)),D257*E257,"")</f>
        <v/>
      </c>
      <c r="J257" s="12" t="n"/>
    </row>
    <row r="258">
      <c r="B258" s="10" t="n"/>
      <c r="F258" s="11">
        <f>IF(AND(ISNUMBER(D258),ISNUMBER(E258)),D258*E258,"")</f>
        <v/>
      </c>
      <c r="J258" s="12" t="n"/>
    </row>
    <row r="259">
      <c r="B259" s="10" t="n"/>
      <c r="F259" s="11">
        <f>IF(AND(ISNUMBER(D259),ISNUMBER(E259)),D259*E259,"")</f>
        <v/>
      </c>
      <c r="J259" s="12" t="n"/>
    </row>
    <row r="260">
      <c r="B260" s="10" t="n"/>
      <c r="F260" s="11">
        <f>IF(AND(ISNUMBER(D260),ISNUMBER(E260)),D260*E260,"")</f>
        <v/>
      </c>
      <c r="J260" s="12" t="n"/>
    </row>
    <row r="261">
      <c r="B261" s="10" t="n"/>
      <c r="F261" s="11">
        <f>IF(AND(ISNUMBER(D261),ISNUMBER(E261)),D261*E261,"")</f>
        <v/>
      </c>
      <c r="J261" s="12" t="n"/>
    </row>
    <row r="262">
      <c r="B262" s="10" t="n"/>
      <c r="F262" s="11">
        <f>IF(AND(ISNUMBER(D262),ISNUMBER(E262)),D262*E262,"")</f>
        <v/>
      </c>
      <c r="J262" s="12" t="n"/>
    </row>
    <row r="263">
      <c r="B263" s="10" t="n"/>
      <c r="F263" s="11">
        <f>IF(AND(ISNUMBER(D263),ISNUMBER(E263)),D263*E263,"")</f>
        <v/>
      </c>
      <c r="J263" s="12" t="n"/>
    </row>
    <row r="264">
      <c r="B264" s="10" t="n"/>
      <c r="F264" s="11">
        <f>IF(AND(ISNUMBER(D264),ISNUMBER(E264)),D264*E264,"")</f>
        <v/>
      </c>
      <c r="J264" s="12" t="n"/>
    </row>
    <row r="265">
      <c r="B265" s="10" t="n"/>
      <c r="F265" s="11">
        <f>IF(AND(ISNUMBER(D265),ISNUMBER(E265)),D265*E265,"")</f>
        <v/>
      </c>
      <c r="J265" s="12" t="n"/>
    </row>
    <row r="266">
      <c r="B266" s="10" t="n"/>
      <c r="F266" s="11">
        <f>IF(AND(ISNUMBER(D266),ISNUMBER(E266)),D266*E266,"")</f>
        <v/>
      </c>
      <c r="J266" s="12" t="n"/>
    </row>
    <row r="267">
      <c r="B267" s="10" t="n"/>
      <c r="F267" s="11">
        <f>IF(AND(ISNUMBER(D267),ISNUMBER(E267)),D267*E267,"")</f>
        <v/>
      </c>
      <c r="J267" s="12" t="n"/>
    </row>
    <row r="268">
      <c r="B268" s="10" t="n"/>
      <c r="F268" s="11">
        <f>IF(AND(ISNUMBER(D268),ISNUMBER(E268)),D268*E268,"")</f>
        <v/>
      </c>
      <c r="J268" s="12" t="n"/>
    </row>
    <row r="269">
      <c r="B269" s="10" t="n"/>
      <c r="F269" s="11">
        <f>IF(AND(ISNUMBER(D269),ISNUMBER(E269)),D269*E269,"")</f>
        <v/>
      </c>
      <c r="J269" s="12" t="n"/>
    </row>
    <row r="270">
      <c r="B270" s="10" t="n"/>
      <c r="F270" s="11">
        <f>IF(AND(ISNUMBER(D270),ISNUMBER(E270)),D270*E270,"")</f>
        <v/>
      </c>
      <c r="J270" s="12" t="n"/>
    </row>
    <row r="271">
      <c r="B271" s="10" t="n"/>
      <c r="F271" s="11">
        <f>IF(AND(ISNUMBER(D271),ISNUMBER(E271)),D271*E271,"")</f>
        <v/>
      </c>
      <c r="J271" s="12" t="n"/>
    </row>
    <row r="272">
      <c r="B272" s="10" t="n"/>
      <c r="F272" s="11">
        <f>IF(AND(ISNUMBER(D272),ISNUMBER(E272)),D272*E272,"")</f>
        <v/>
      </c>
      <c r="J272" s="12" t="n"/>
    </row>
    <row r="273">
      <c r="B273" s="10" t="n"/>
      <c r="F273" s="11">
        <f>IF(AND(ISNUMBER(D273),ISNUMBER(E273)),D273*E273,"")</f>
        <v/>
      </c>
      <c r="J273" s="12" t="n"/>
    </row>
    <row r="274">
      <c r="B274" s="10" t="n"/>
      <c r="F274" s="11">
        <f>IF(AND(ISNUMBER(D274),ISNUMBER(E274)),D274*E274,"")</f>
        <v/>
      </c>
      <c r="J274" s="12" t="n"/>
    </row>
    <row r="275">
      <c r="B275" s="10" t="n"/>
      <c r="F275" s="11">
        <f>IF(AND(ISNUMBER(D275),ISNUMBER(E275)),D275*E275,"")</f>
        <v/>
      </c>
      <c r="J275" s="12" t="n"/>
    </row>
    <row r="276">
      <c r="B276" s="10" t="n"/>
      <c r="F276" s="11">
        <f>IF(AND(ISNUMBER(D276),ISNUMBER(E276)),D276*E276,"")</f>
        <v/>
      </c>
      <c r="J276" s="12" t="n"/>
    </row>
    <row r="277">
      <c r="B277" s="10" t="n"/>
      <c r="F277" s="11">
        <f>IF(AND(ISNUMBER(D277),ISNUMBER(E277)),D277*E277,"")</f>
        <v/>
      </c>
      <c r="J277" s="12" t="n"/>
    </row>
    <row r="278">
      <c r="B278" s="10" t="n"/>
      <c r="F278" s="11">
        <f>IF(AND(ISNUMBER(D278),ISNUMBER(E278)),D278*E278,"")</f>
        <v/>
      </c>
      <c r="J278" s="12" t="n"/>
    </row>
    <row r="279">
      <c r="B279" s="10" t="n"/>
      <c r="F279" s="11">
        <f>IF(AND(ISNUMBER(D279),ISNUMBER(E279)),D279*E279,"")</f>
        <v/>
      </c>
      <c r="J279" s="12" t="n"/>
    </row>
    <row r="280">
      <c r="B280" s="10" t="n"/>
      <c r="F280" s="11">
        <f>IF(AND(ISNUMBER(D280),ISNUMBER(E280)),D280*E280,"")</f>
        <v/>
      </c>
      <c r="J280" s="12" t="n"/>
    </row>
    <row r="281">
      <c r="B281" s="10" t="n"/>
      <c r="F281" s="11">
        <f>IF(AND(ISNUMBER(D281),ISNUMBER(E281)),D281*E281,"")</f>
        <v/>
      </c>
      <c r="J281" s="12" t="n"/>
    </row>
    <row r="282">
      <c r="B282" s="10" t="n"/>
      <c r="F282" s="11">
        <f>IF(AND(ISNUMBER(D282),ISNUMBER(E282)),D282*E282,"")</f>
        <v/>
      </c>
      <c r="J282" s="12" t="n"/>
    </row>
    <row r="283">
      <c r="B283" s="10" t="n"/>
      <c r="F283" s="11">
        <f>IF(AND(ISNUMBER(D283),ISNUMBER(E283)),D283*E283,"")</f>
        <v/>
      </c>
      <c r="J283" s="12" t="n"/>
    </row>
    <row r="284">
      <c r="B284" s="10" t="n"/>
      <c r="F284" s="11">
        <f>IF(AND(ISNUMBER(D284),ISNUMBER(E284)),D284*E284,"")</f>
        <v/>
      </c>
      <c r="J284" s="12" t="n"/>
    </row>
    <row r="285">
      <c r="B285" s="10" t="n"/>
      <c r="F285" s="11">
        <f>IF(AND(ISNUMBER(D285),ISNUMBER(E285)),D285*E285,"")</f>
        <v/>
      </c>
      <c r="J285" s="12" t="n"/>
    </row>
    <row r="286">
      <c r="B286" s="10" t="n"/>
      <c r="F286" s="11">
        <f>IF(AND(ISNUMBER(D286),ISNUMBER(E286)),D286*E286,"")</f>
        <v/>
      </c>
      <c r="J286" s="12" t="n"/>
    </row>
    <row r="287">
      <c r="B287" s="10" t="n"/>
      <c r="F287" s="11">
        <f>IF(AND(ISNUMBER(D287),ISNUMBER(E287)),D287*E287,"")</f>
        <v/>
      </c>
      <c r="J287" s="12" t="n"/>
    </row>
    <row r="288">
      <c r="B288" s="10" t="n"/>
      <c r="F288" s="11">
        <f>IF(AND(ISNUMBER(D288),ISNUMBER(E288)),D288*E288,"")</f>
        <v/>
      </c>
      <c r="J288" s="12" t="n"/>
    </row>
    <row r="289">
      <c r="B289" s="10" t="n"/>
      <c r="F289" s="11">
        <f>IF(AND(ISNUMBER(D289),ISNUMBER(E289)),D289*E289,"")</f>
        <v/>
      </c>
      <c r="J289" s="12" t="n"/>
    </row>
    <row r="290">
      <c r="B290" s="10" t="n"/>
      <c r="F290" s="11">
        <f>IF(AND(ISNUMBER(D290),ISNUMBER(E290)),D290*E290,"")</f>
        <v/>
      </c>
      <c r="J290" s="12" t="n"/>
    </row>
    <row r="291">
      <c r="B291" s="10" t="n"/>
      <c r="F291" s="11">
        <f>IF(AND(ISNUMBER(D291),ISNUMBER(E291)),D291*E291,"")</f>
        <v/>
      </c>
      <c r="J291" s="12" t="n"/>
    </row>
    <row r="292">
      <c r="B292" s="10" t="n"/>
      <c r="F292" s="11">
        <f>IF(AND(ISNUMBER(D292),ISNUMBER(E292)),D292*E292,"")</f>
        <v/>
      </c>
      <c r="J292" s="12" t="n"/>
    </row>
    <row r="293">
      <c r="B293" s="10" t="n"/>
      <c r="F293" s="11">
        <f>IF(AND(ISNUMBER(D293),ISNUMBER(E293)),D293*E293,"")</f>
        <v/>
      </c>
      <c r="J293" s="12" t="n"/>
    </row>
    <row r="294">
      <c r="B294" s="10" t="n"/>
      <c r="F294" s="11">
        <f>IF(AND(ISNUMBER(D294),ISNUMBER(E294)),D294*E294,"")</f>
        <v/>
      </c>
      <c r="J294" s="12" t="n"/>
    </row>
    <row r="295">
      <c r="B295" s="10" t="n"/>
      <c r="F295" s="11">
        <f>IF(AND(ISNUMBER(D295),ISNUMBER(E295)),D295*E295,"")</f>
        <v/>
      </c>
      <c r="J295" s="12" t="n"/>
    </row>
    <row r="296">
      <c r="B296" s="10" t="n"/>
      <c r="F296" s="11">
        <f>IF(AND(ISNUMBER(D296),ISNUMBER(E296)),D296*E296,"")</f>
        <v/>
      </c>
      <c r="J296" s="12" t="n"/>
    </row>
    <row r="297">
      <c r="B297" s="10" t="n"/>
      <c r="F297" s="11">
        <f>IF(AND(ISNUMBER(D297),ISNUMBER(E297)),D297*E297,"")</f>
        <v/>
      </c>
      <c r="J297" s="12" t="n"/>
    </row>
    <row r="298">
      <c r="B298" s="10" t="n"/>
      <c r="F298" s="11">
        <f>IF(AND(ISNUMBER(D298),ISNUMBER(E298)),D298*E298,"")</f>
        <v/>
      </c>
      <c r="J298" s="12" t="n"/>
    </row>
    <row r="299">
      <c r="B299" s="10" t="n"/>
      <c r="F299" s="11">
        <f>IF(AND(ISNUMBER(D299),ISNUMBER(E299)),D299*E299,"")</f>
        <v/>
      </c>
      <c r="J299" s="12" t="n"/>
    </row>
    <row r="300">
      <c r="B300" s="10" t="n"/>
      <c r="F300" s="11">
        <f>IF(AND(ISNUMBER(D300),ISNUMBER(E300)),D300*E300,"")</f>
        <v/>
      </c>
      <c r="J300" s="12" t="n"/>
    </row>
    <row r="301">
      <c r="B301" s="10" t="n"/>
      <c r="F301" s="11">
        <f>IF(AND(ISNUMBER(D301),ISNUMBER(E301)),D301*E301,"")</f>
        <v/>
      </c>
      <c r="J301" s="12" t="n"/>
    </row>
    <row r="302">
      <c r="B302" s="10" t="n"/>
      <c r="F302" s="11">
        <f>IF(AND(ISNUMBER(D302),ISNUMBER(E302)),D302*E302,"")</f>
        <v/>
      </c>
      <c r="J302" s="12" t="n"/>
    </row>
    <row r="303">
      <c r="B303" s="10" t="n"/>
      <c r="F303" s="11">
        <f>IF(AND(ISNUMBER(D303),ISNUMBER(E303)),D303*E303,"")</f>
        <v/>
      </c>
      <c r="J303" s="12" t="n"/>
    </row>
    <row r="304">
      <c r="B304" s="10" t="n"/>
      <c r="F304" s="11">
        <f>IF(AND(ISNUMBER(D304),ISNUMBER(E304)),D304*E304,"")</f>
        <v/>
      </c>
      <c r="J304" s="12" t="n"/>
    </row>
  </sheetData>
  <dataValidations count="5">
    <dataValidation sqref="C5:C304" showDropDown="0" showInputMessage="0" showErrorMessage="0" allowBlank="1" type="list">
      <formula1>=Listes!$A$1:$A$5</formula1>
    </dataValidation>
    <dataValidation sqref="G5:G304" showDropDown="0" showInputMessage="0" showErrorMessage="0" allowBlank="1" type="list">
      <formula1>=Listes!$B$1:$B$11</formula1>
    </dataValidation>
    <dataValidation sqref="I5:I304" showDropDown="0" showInputMessage="0" showErrorMessage="0" allowBlank="1" type="list">
      <formula1>=Listes!$C$1:$C$18</formula1>
    </dataValidation>
    <dataValidation sqref="K5:K304" showDropDown="0" showInputMessage="0" showErrorMessage="0" allowBlank="1" type="list">
      <formula1>=Listes!$D$1:$D$3</formula1>
    </dataValidation>
    <dataValidation sqref="L5:L304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44" customWidth="1" min="3" max="3"/>
    <col width="18" customWidth="1" min="4" max="4"/>
  </cols>
  <sheetData>
    <row r="1">
      <c r="A1" s="1" t="inlineStr">
        <is>
          <t>Personnes dispensant des heures de formation (cadre E)</t>
        </is>
      </c>
    </row>
    <row r="2">
      <c r="A2" s="2" t="inlineStr">
        <is>
          <t>/ une ligne par personne, sur l’exercice</t>
        </is>
      </c>
    </row>
    <row r="4">
      <c r="A4" s="5" t="inlineStr">
        <is>
          <t>Nom</t>
        </is>
      </c>
      <c r="B4" s="5" t="inlineStr">
        <is>
          <t>Rattachement</t>
        </is>
      </c>
      <c r="C4" s="5" t="inlineStr">
        <is>
          <t>Statut (salarié, bénévole, indépendant, sous-traitant…)</t>
        </is>
      </c>
      <c r="D4" s="5" t="inlineStr">
        <is>
          <t>Heures de formation dispensées</t>
        </is>
      </c>
    </row>
  </sheetData>
  <dataValidations count="1">
    <dataValidation sqref="B5:B204" showDropDown="0" showInputMessage="0" showErrorMessage="0" allowBlank="1" type="list">
      <formula1>"Interne,Externe"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6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20" customWidth="1" min="3" max="3"/>
  </cols>
  <sheetData>
    <row r="1">
      <c r="A1" s="1" t="inlineStr">
        <is>
          <t>Synthèse : les chiffres à reporter dans le BPF</t>
        </is>
      </c>
    </row>
    <row r="2">
      <c r="A2" s="2" t="inlineStr">
        <is>
          <t>/ calculée à partir des onglets Sessions et Formateurs</t>
        </is>
      </c>
    </row>
    <row r="5">
      <c r="A5" s="13" t="inlineStr">
        <is>
          <t>C. Origine des produits (HT, en euros)</t>
        </is>
      </c>
      <c r="B5" s="13" t="inlineStr">
        <is>
          <t>Montant HT</t>
        </is>
      </c>
      <c r="C5" s="14" t="n"/>
    </row>
    <row r="6">
      <c r="A6" s="15" t="inlineStr">
        <is>
          <t>1 - Entreprises, pour la formation de leurs salariés</t>
        </is>
      </c>
      <c r="B6" s="16">
        <f>ROUND(SUMIFS(Sessions!$J$5:$J$304,Sessions!$I$5:$I$304,"1 - Entreprises, pour la formation de leurs salariés"),0)</f>
        <v/>
      </c>
    </row>
    <row r="7">
      <c r="A7" s="15" t="inlineStr">
        <is>
          <t>a - Contrats d’apprentissage</t>
        </is>
      </c>
      <c r="B7" s="16">
        <f>ROUND(SUMIFS(Sessions!$J$5:$J$304,Sessions!$I$5:$I$304,"a - Contrats d’apprentissage"),0)</f>
        <v/>
      </c>
    </row>
    <row r="8">
      <c r="A8" s="15" t="inlineStr">
        <is>
          <t>b - Contrats de professionnalisation</t>
        </is>
      </c>
      <c r="B8" s="16">
        <f>ROUND(SUMIFS(Sessions!$J$5:$J$304,Sessions!$I$5:$I$304,"b - Contrats de professionnalisation"),0)</f>
        <v/>
      </c>
    </row>
    <row r="9">
      <c r="A9" s="15" t="inlineStr">
        <is>
          <t>c - Promotion ou reconversion par alternance</t>
        </is>
      </c>
      <c r="B9" s="16">
        <f>ROUND(SUMIFS(Sessions!$J$5:$J$304,Sessions!$I$5:$I$304,"c - Promotion ou reconversion par alternance"),0)</f>
        <v/>
      </c>
    </row>
    <row r="10">
      <c r="A10" s="15" t="inlineStr">
        <is>
          <t>d - Projets de transition professionnelle</t>
        </is>
      </c>
      <c r="B10" s="16">
        <f>ROUND(SUMIFS(Sessions!$J$5:$J$304,Sessions!$I$5:$I$304,"d - Projets de transition professionnelle"),0)</f>
        <v/>
      </c>
    </row>
    <row r="11">
      <c r="A11" s="15" t="inlineStr">
        <is>
          <t>e - Compte personnel de formation</t>
        </is>
      </c>
      <c r="B11" s="16">
        <f>ROUND(SUMIFS(Sessions!$J$5:$J$304,Sessions!$I$5:$I$304,"e - Compte personnel de formation"),0)</f>
        <v/>
      </c>
    </row>
    <row r="12">
      <c r="A12" s="15" t="inlineStr">
        <is>
          <t>f - Dispositifs pour les personnes en recherche d’emploi</t>
        </is>
      </c>
      <c r="B12" s="16">
        <f>ROUND(SUMIFS(Sessions!$J$5:$J$304,Sessions!$I$5:$I$304,"f - Dispositifs pour les personnes en recherche d’emploi"),0)</f>
        <v/>
      </c>
    </row>
    <row r="13">
      <c r="A13" s="15" t="inlineStr">
        <is>
          <t>g - Dispositifs pour les travailleurs non-salariés</t>
        </is>
      </c>
      <c r="B13" s="16">
        <f>ROUND(SUMIFS(Sessions!$J$5:$J$304,Sessions!$I$5:$I$304,"g - Dispositifs pour les travailleurs non-salariés"),0)</f>
        <v/>
      </c>
    </row>
    <row r="14">
      <c r="A14" s="15" t="inlineStr">
        <is>
          <t>h - Plan de développement des compétences ou autres dispositifs</t>
        </is>
      </c>
      <c r="B14" s="16">
        <f>ROUND(SUMIFS(Sessions!$J$5:$J$304,Sessions!$I$5:$I$304,"h - Plan de développement des compétences ou autres dispositifs"),0)</f>
        <v/>
      </c>
    </row>
    <row r="15">
      <c r="A15" s="15" t="inlineStr">
        <is>
          <t>3 - Pouvoirs publics, pour leurs agents</t>
        </is>
      </c>
      <c r="B15" s="16">
        <f>ROUND(SUMIFS(Sessions!$J$5:$J$304,Sessions!$I$5:$I$304,"3 - Pouvoirs publics, pour leurs agents"),0)</f>
        <v/>
      </c>
    </row>
    <row r="16">
      <c r="A16" s="15" t="inlineStr">
        <is>
          <t>4 - Instances européennes</t>
        </is>
      </c>
      <c r="B16" s="16">
        <f>ROUND(SUMIFS(Sessions!$J$5:$J$304,Sessions!$I$5:$I$304,"4 - Instances européennes"),0)</f>
        <v/>
      </c>
    </row>
    <row r="17">
      <c r="A17" s="15" t="inlineStr">
        <is>
          <t>5 - État</t>
        </is>
      </c>
      <c r="B17" s="16">
        <f>ROUND(SUMIFS(Sessions!$J$5:$J$304,Sessions!$I$5:$I$304,"5 - État"),0)</f>
        <v/>
      </c>
    </row>
    <row r="18">
      <c r="A18" s="15" t="inlineStr">
        <is>
          <t>6 - Conseils régionaux</t>
        </is>
      </c>
      <c r="B18" s="16">
        <f>ROUND(SUMIFS(Sessions!$J$5:$J$304,Sessions!$I$5:$I$304,"6 - Conseils régionaux"),0)</f>
        <v/>
      </c>
    </row>
    <row r="19">
      <c r="A19" s="15" t="inlineStr">
        <is>
          <t>7 - France Travail</t>
        </is>
      </c>
      <c r="B19" s="16">
        <f>ROUND(SUMIFS(Sessions!$J$5:$J$304,Sessions!$I$5:$I$304,"7 - France Travail"),0)</f>
        <v/>
      </c>
    </row>
    <row r="20">
      <c r="A20" s="15" t="inlineStr">
        <is>
          <t>8 - Autres ressources publiques</t>
        </is>
      </c>
      <c r="B20" s="16">
        <f>ROUND(SUMIFS(Sessions!$J$5:$J$304,Sessions!$I$5:$I$304,"8 - Autres ressources publiques"),0)</f>
        <v/>
      </c>
    </row>
    <row r="21">
      <c r="A21" s="15" t="inlineStr">
        <is>
          <t>9 - Particuliers à leurs frais</t>
        </is>
      </c>
      <c r="B21" s="16">
        <f>ROUND(SUMIFS(Sessions!$J$5:$J$304,Sessions!$I$5:$I$304,"9 - Particuliers à leurs frais"),0)</f>
        <v/>
      </c>
    </row>
    <row r="22">
      <c r="A22" s="15" t="inlineStr">
        <is>
          <t>10 - Autres organismes de formation (vous êtes sous-traitant)</t>
        </is>
      </c>
      <c r="B22" s="16">
        <f>ROUND(SUMIFS(Sessions!$J$5:$J$304,Sessions!$I$5:$I$304,"10 - Autres organismes de formation (vous êtes sous-traitant)"),0)</f>
        <v/>
      </c>
    </row>
    <row r="23">
      <c r="A23" s="15" t="inlineStr">
        <is>
          <t>11 - Autres produits de formation</t>
        </is>
      </c>
      <c r="B23" s="16">
        <f>ROUND(SUMIFS(Sessions!$J$5:$J$304,Sessions!$I$5:$I$304,"11 - Autres produits de formation"),0)</f>
        <v/>
      </c>
    </row>
    <row r="24">
      <c r="A24" s="17" t="inlineStr">
        <is>
          <t>Ligne 2 : total des lignes a à h</t>
        </is>
      </c>
      <c r="B24" s="18">
        <f>B7+B8+B9+B10+B11+B12+B13+B14</f>
        <v/>
      </c>
    </row>
    <row r="25">
      <c r="A25" s="17" t="inlineStr">
        <is>
          <t>Total des produits de formation (lignes 1 à 11)</t>
        </is>
      </c>
      <c r="B25" s="18">
        <f>SUM(B6:B23)</f>
        <v/>
      </c>
    </row>
    <row r="26">
      <c r="A26" s="15" t="inlineStr">
        <is>
          <t>À comparer avec les produits de formation de la comptabilité (à saisir)</t>
        </is>
      </c>
    </row>
    <row r="28">
      <c r="A28" s="13" t="inlineStr">
        <is>
          <t>E. Personnes dispensant des heures de formation</t>
        </is>
      </c>
      <c r="B28" s="13" t="inlineStr">
        <is>
          <t>Nombre</t>
        </is>
      </c>
      <c r="C28" s="13" t="inlineStr">
        <is>
          <t>Heures dispensées</t>
        </is>
      </c>
    </row>
    <row r="29">
      <c r="A29" s="15" t="inlineStr">
        <is>
          <t>Personnes de votre organisme</t>
        </is>
      </c>
      <c r="B29" s="19">
        <f>COUNTIFS(Formateurs!$B$5:$B$204,"Interne")</f>
        <v/>
      </c>
      <c r="C29" s="19">
        <f>ROUND(SUMIFS(Formateurs!$D$5:$D$204,Formateurs!$B$5:$B$204,"Interne"),0)</f>
        <v/>
      </c>
    </row>
    <row r="30">
      <c r="A30" s="15" t="inlineStr">
        <is>
          <t>Personnes extérieures (sous-traitance, honoraires)</t>
        </is>
      </c>
      <c r="B30" s="19">
        <f>COUNTIFS(Formateurs!$B$5:$B$204,"Externe")</f>
        <v/>
      </c>
      <c r="C30" s="19">
        <f>ROUND(SUMIFS(Formateurs!$D$5:$D$204,Formateurs!$B$5:$B$204,"Externe"),0)</f>
        <v/>
      </c>
    </row>
    <row r="32">
      <c r="A32" s="13" t="inlineStr">
        <is>
          <t>F-1. Type de stagiaires (hors actions faites pour un autre organisme)</t>
        </is>
      </c>
      <c r="B32" s="13" t="inlineStr">
        <is>
          <t>Stagiaires</t>
        </is>
      </c>
      <c r="C32" s="13" t="inlineStr">
        <is>
          <t>Heures-stagiaires</t>
        </is>
      </c>
    </row>
    <row r="33">
      <c r="A33" s="15" t="inlineStr">
        <is>
          <t>a - Salariés d’employeurs privés hors apprentis</t>
        </is>
      </c>
      <c r="B33" s="19">
        <f>SUMIFS(Sessions!$D$5:$D$304,Sessions!$C$5:$C$304,"a - Salariés d’employeurs privés hors apprentis",Sessions!$K$5:$K$304,"&lt;&gt;Pour le compte d’un autre organisme (G)")</f>
        <v/>
      </c>
      <c r="C33" s="19">
        <f>ROUND(SUMIFS(Sessions!$F$5:$F$304,Sessions!$C$5:$C$304,"a - Salariés d’employeurs privés hors apprentis",Sessions!$K$5:$K$304,"&lt;&gt;Pour le compte d’un autre organisme (G)"),0)</f>
        <v/>
      </c>
    </row>
    <row r="34">
      <c r="A34" s="15" t="inlineStr">
        <is>
          <t>b - Apprentis</t>
        </is>
      </c>
      <c r="B34" s="19">
        <f>SUMIFS(Sessions!$D$5:$D$304,Sessions!$C$5:$C$304,"b - Apprentis",Sessions!$K$5:$K$304,"&lt;&gt;Pour le compte d’un autre organisme (G)")</f>
        <v/>
      </c>
      <c r="C34" s="19">
        <f>ROUND(SUMIFS(Sessions!$F$5:$F$304,Sessions!$C$5:$C$304,"b - Apprentis",Sessions!$K$5:$K$304,"&lt;&gt;Pour le compte d’un autre organisme (G)"),0)</f>
        <v/>
      </c>
    </row>
    <row r="35">
      <c r="A35" s="15" t="inlineStr">
        <is>
          <t>c - Personnes en recherche d’emploi</t>
        </is>
      </c>
      <c r="B35" s="19">
        <f>SUMIFS(Sessions!$D$5:$D$304,Sessions!$C$5:$C$304,"c - Personnes en recherche d’emploi",Sessions!$K$5:$K$304,"&lt;&gt;Pour le compte d’un autre organisme (G)")</f>
        <v/>
      </c>
      <c r="C35" s="19">
        <f>ROUND(SUMIFS(Sessions!$F$5:$F$304,Sessions!$C$5:$C$304,"c - Personnes en recherche d’emploi",Sessions!$K$5:$K$304,"&lt;&gt;Pour le compte d’un autre organisme (G)"),0)</f>
        <v/>
      </c>
    </row>
    <row r="36">
      <c r="A36" s="15" t="inlineStr">
        <is>
          <t>d - Particuliers à leurs frais</t>
        </is>
      </c>
      <c r="B36" s="19">
        <f>SUMIFS(Sessions!$D$5:$D$304,Sessions!$C$5:$C$304,"d - Particuliers à leurs frais",Sessions!$K$5:$K$304,"&lt;&gt;Pour le compte d’un autre organisme (G)")</f>
        <v/>
      </c>
      <c r="C36" s="19">
        <f>ROUND(SUMIFS(Sessions!$F$5:$F$304,Sessions!$C$5:$C$304,"d - Particuliers à leurs frais",Sessions!$K$5:$K$304,"&lt;&gt;Pour le compte d’un autre organisme (G)"),0)</f>
        <v/>
      </c>
    </row>
    <row r="37">
      <c r="A37" s="15" t="inlineStr">
        <is>
          <t>e - Autres stagiaires</t>
        </is>
      </c>
      <c r="B37" s="19">
        <f>SUMIFS(Sessions!$D$5:$D$304,Sessions!$C$5:$C$304,"e - Autres stagiaires",Sessions!$K$5:$K$304,"&lt;&gt;Pour le compte d’un autre organisme (G)")</f>
        <v/>
      </c>
      <c r="C37" s="19">
        <f>ROUND(SUMIFS(Sessions!$F$5:$F$304,Sessions!$C$5:$C$304,"e - Autres stagiaires",Sessions!$K$5:$K$304,"&lt;&gt;Pour le compte d’un autre organisme (G)"),0)</f>
        <v/>
      </c>
    </row>
    <row r="38">
      <c r="A38" s="17" t="inlineStr">
        <is>
          <t>Total (1)</t>
        </is>
      </c>
      <c r="B38" s="20">
        <f>SUM(B33:B37)</f>
        <v/>
      </c>
      <c r="C38" s="20">
        <f>SUM(C33:C37)</f>
        <v/>
      </c>
    </row>
    <row r="40">
      <c r="A40" s="13" t="inlineStr">
        <is>
          <t>F-2. Dont activité confiée à un autre organisme</t>
        </is>
      </c>
      <c r="B40" s="14" t="n"/>
      <c r="C40" s="14" t="n"/>
    </row>
    <row r="41">
      <c r="A41" s="15" t="inlineStr">
        <is>
          <t>Stagiaires dont l’action a été confiée à un autre organisme (2)</t>
        </is>
      </c>
      <c r="B41" s="19">
        <f>SUMIFS(Sessions!$D$5:$D$304,Sessions!$K$5:$K$304,"Confiée à un autre organisme (F-2)")</f>
        <v/>
      </c>
      <c r="C41" s="19">
        <f>ROUND(SUMIFS(Sessions!$F$5:$F$304,Sessions!$K$5:$K$304,"Confiée à un autre organisme (F-2)"),0)</f>
        <v/>
      </c>
    </row>
    <row r="43">
      <c r="A43" s="13" t="inlineStr">
        <is>
          <t>F-3. Objectif général des prestations</t>
        </is>
      </c>
      <c r="B43" s="13" t="inlineStr">
        <is>
          <t>Stagiaires</t>
        </is>
      </c>
      <c r="C43" s="13" t="inlineStr">
        <is>
          <t>Heures-stagiaires</t>
        </is>
      </c>
    </row>
    <row r="44">
      <c r="A44" s="15" t="inlineStr">
        <is>
          <t>a - RNCP niveau 6 à 8</t>
        </is>
      </c>
      <c r="B44" s="19">
        <f>SUMIFS(Sessions!$D$5:$D$304,Sessions!$G$5:$G$304,"a - RNCP niveau 6 à 8",Sessions!$K$5:$K$304,"&lt;&gt;Pour le compte d’un autre organisme (G)")</f>
        <v/>
      </c>
      <c r="C44" s="19">
        <f>ROUND(SUMIFS(Sessions!$F$5:$F$304,Sessions!$G$5:$G$304,"a - RNCP niveau 6 à 8",Sessions!$K$5:$K$304,"&lt;&gt;Pour le compte d’un autre organisme (G)"),0)</f>
        <v/>
      </c>
    </row>
    <row r="45">
      <c r="A45" s="15" t="inlineStr">
        <is>
          <t>a - RNCP niveau 5</t>
        </is>
      </c>
      <c r="B45" s="19">
        <f>SUMIFS(Sessions!$D$5:$D$304,Sessions!$G$5:$G$304,"a - RNCP niveau 5",Sessions!$K$5:$K$304,"&lt;&gt;Pour le compte d’un autre organisme (G)")</f>
        <v/>
      </c>
      <c r="C45" s="19">
        <f>ROUND(SUMIFS(Sessions!$F$5:$F$304,Sessions!$G$5:$G$304,"a - RNCP niveau 5",Sessions!$K$5:$K$304,"&lt;&gt;Pour le compte d’un autre organisme (G)"),0)</f>
        <v/>
      </c>
    </row>
    <row r="46">
      <c r="A46" s="15" t="inlineStr">
        <is>
          <t>a - RNCP niveau 4</t>
        </is>
      </c>
      <c r="B46" s="19">
        <f>SUMIFS(Sessions!$D$5:$D$304,Sessions!$G$5:$G$304,"a - RNCP niveau 4",Sessions!$K$5:$K$304,"&lt;&gt;Pour le compte d’un autre organisme (G)")</f>
        <v/>
      </c>
      <c r="C46" s="19">
        <f>ROUND(SUMIFS(Sessions!$F$5:$F$304,Sessions!$G$5:$G$304,"a - RNCP niveau 4",Sessions!$K$5:$K$304,"&lt;&gt;Pour le compte d’un autre organisme (G)"),0)</f>
        <v/>
      </c>
    </row>
    <row r="47">
      <c r="A47" s="15" t="inlineStr">
        <is>
          <t>a - RNCP niveau 3</t>
        </is>
      </c>
      <c r="B47" s="19">
        <f>SUMIFS(Sessions!$D$5:$D$304,Sessions!$G$5:$G$304,"a - RNCP niveau 3",Sessions!$K$5:$K$304,"&lt;&gt;Pour le compte d’un autre organisme (G)")</f>
        <v/>
      </c>
      <c r="C47" s="19">
        <f>ROUND(SUMIFS(Sessions!$F$5:$F$304,Sessions!$G$5:$G$304,"a - RNCP niveau 3",Sessions!$K$5:$K$304,"&lt;&gt;Pour le compte d’un autre organisme (G)"),0)</f>
        <v/>
      </c>
    </row>
    <row r="48">
      <c r="A48" s="15" t="inlineStr">
        <is>
          <t>a - RNCP niveau 2</t>
        </is>
      </c>
      <c r="B48" s="19">
        <f>SUMIFS(Sessions!$D$5:$D$304,Sessions!$G$5:$G$304,"a - RNCP niveau 2",Sessions!$K$5:$K$304,"&lt;&gt;Pour le compte d’un autre organisme (G)")</f>
        <v/>
      </c>
      <c r="C48" s="19">
        <f>ROUND(SUMIFS(Sessions!$F$5:$F$304,Sessions!$G$5:$G$304,"a - RNCP niveau 2",Sessions!$K$5:$K$304,"&lt;&gt;Pour le compte d’un autre organisme (G)"),0)</f>
        <v/>
      </c>
    </row>
    <row r="49">
      <c r="A49" s="15" t="inlineStr">
        <is>
          <t>a - CQP sans niveau de qualification</t>
        </is>
      </c>
      <c r="B49" s="19">
        <f>SUMIFS(Sessions!$D$5:$D$304,Sessions!$G$5:$G$304,"a - CQP sans niveau de qualification",Sessions!$K$5:$K$304,"&lt;&gt;Pour le compte d’un autre organisme (G)")</f>
        <v/>
      </c>
      <c r="C49" s="19">
        <f>ROUND(SUMIFS(Sessions!$F$5:$F$304,Sessions!$G$5:$G$304,"a - CQP sans niveau de qualification",Sessions!$K$5:$K$304,"&lt;&gt;Pour le compte d’un autre organisme (G)"),0)</f>
        <v/>
      </c>
    </row>
    <row r="50">
      <c r="A50" s="15" t="inlineStr">
        <is>
          <t>b - Certification ou habilitation au répertoire spécifique (RS)</t>
        </is>
      </c>
      <c r="B50" s="19">
        <f>SUMIFS(Sessions!$D$5:$D$304,Sessions!$G$5:$G$304,"b - Certification ou habilitation au répertoire spécifique (RS)",Sessions!$K$5:$K$304,"&lt;&gt;Pour le compte d’un autre organisme (G)")</f>
        <v/>
      </c>
      <c r="C50" s="19">
        <f>ROUND(SUMIFS(Sessions!$F$5:$F$304,Sessions!$G$5:$G$304,"b - Certification ou habilitation au répertoire spécifique (RS)",Sessions!$K$5:$K$304,"&lt;&gt;Pour le compte d’un autre organisme (G)"),0)</f>
        <v/>
      </c>
    </row>
    <row r="51">
      <c r="A51" s="15" t="inlineStr">
        <is>
          <t>c - CQP non enregistré au RNCP ou au RS</t>
        </is>
      </c>
      <c r="B51" s="19">
        <f>SUMIFS(Sessions!$D$5:$D$304,Sessions!$G$5:$G$304,"c - CQP non enregistré au RNCP ou au RS",Sessions!$K$5:$K$304,"&lt;&gt;Pour le compte d’un autre organisme (G)")</f>
        <v/>
      </c>
      <c r="C51" s="19">
        <f>ROUND(SUMIFS(Sessions!$F$5:$F$304,Sessions!$G$5:$G$304,"c - CQP non enregistré au RNCP ou au RS",Sessions!$K$5:$K$304,"&lt;&gt;Pour le compte d’un autre organisme (G)"),0)</f>
        <v/>
      </c>
    </row>
    <row r="52">
      <c r="A52" s="15" t="inlineStr">
        <is>
          <t>d - Autres formations professionnelles</t>
        </is>
      </c>
      <c r="B52" s="19">
        <f>SUMIFS(Sessions!$D$5:$D$304,Sessions!$G$5:$G$304,"d - Autres formations professionnelles",Sessions!$K$5:$K$304,"&lt;&gt;Pour le compte d’un autre organisme (G)")</f>
        <v/>
      </c>
      <c r="C52" s="19">
        <f>ROUND(SUMIFS(Sessions!$F$5:$F$304,Sessions!$G$5:$G$304,"d - Autres formations professionnelles",Sessions!$K$5:$K$304,"&lt;&gt;Pour le compte d’un autre organisme (G)"),0)</f>
        <v/>
      </c>
    </row>
    <row r="53">
      <c r="A53" s="15" t="inlineStr">
        <is>
          <t>e - Bilans de compétences</t>
        </is>
      </c>
      <c r="B53" s="19">
        <f>SUMIFS(Sessions!$D$5:$D$304,Sessions!$G$5:$G$304,"e - Bilans de compétences",Sessions!$K$5:$K$304,"&lt;&gt;Pour le compte d’un autre organisme (G)")</f>
        <v/>
      </c>
      <c r="C53" s="19">
        <f>ROUND(SUMIFS(Sessions!$F$5:$F$304,Sessions!$G$5:$G$304,"e - Bilans de compétences",Sessions!$K$5:$K$304,"&lt;&gt;Pour le compte d’un autre organisme (G)"),0)</f>
        <v/>
      </c>
    </row>
    <row r="54">
      <c r="A54" s="15" t="inlineStr">
        <is>
          <t>f - Accompagnement à la VAE</t>
        </is>
      </c>
      <c r="B54" s="19">
        <f>SUMIFS(Sessions!$D$5:$D$304,Sessions!$G$5:$G$304,"f - Accompagnement à la VAE",Sessions!$K$5:$K$304,"&lt;&gt;Pour le compte d’un autre organisme (G)")</f>
        <v/>
      </c>
      <c r="C54" s="19">
        <f>ROUND(SUMIFS(Sessions!$F$5:$F$304,Sessions!$G$5:$G$304,"f - Accompagnement à la VAE",Sessions!$K$5:$K$304,"&lt;&gt;Pour le compte d’un autre organisme (G)"),0)</f>
        <v/>
      </c>
    </row>
    <row r="55">
      <c r="A55" s="17" t="inlineStr">
        <is>
          <t>Total (3)</t>
        </is>
      </c>
      <c r="B55" s="20">
        <f>SUM(B44:B54)</f>
        <v/>
      </c>
      <c r="C55" s="20">
        <f>SUM(C44:C54)</f>
        <v/>
      </c>
    </row>
    <row r="57">
      <c r="A57" s="13" t="inlineStr">
        <is>
          <t>F-4. Spécialités de formation</t>
        </is>
      </c>
      <c r="B57" s="14" t="n"/>
      <c r="C57" s="14" t="n"/>
    </row>
    <row r="58">
      <c r="A58" s="15" t="inlineStr">
        <is>
          <t>Regroupez l’onglet Sessions par « Code spécialité » (filtre ou tableau croisé) : les 5 principaux codes, puis le reste en « Autres spécialités ».</t>
        </is>
      </c>
    </row>
    <row r="59">
      <c r="A59" s="17" t="inlineStr">
        <is>
          <t>Total (4) à reporter : le même que les totaux (1) et (3)</t>
        </is>
      </c>
      <c r="B59" s="20">
        <f>B38</f>
        <v/>
      </c>
      <c r="C59" s="20">
        <f>C38</f>
        <v/>
      </c>
    </row>
    <row r="61">
      <c r="A61" s="13" t="inlineStr">
        <is>
          <t>G. Formations confiées à votre organisme par un autre organisme</t>
        </is>
      </c>
      <c r="B61" s="14" t="n"/>
      <c r="C61" s="14" t="n"/>
    </row>
    <row r="62">
      <c r="A62" s="15" t="inlineStr">
        <is>
          <t>Formations confiées par un autre organisme (5)</t>
        </is>
      </c>
      <c r="B62" s="19">
        <f>SUMIFS(Sessions!$D$5:$D$304,Sessions!$K$5:$K$304,"Pour le compte d’un autre organisme (G)")</f>
        <v/>
      </c>
      <c r="C62" s="19">
        <f>ROUND(SUMIFS(Sessions!$F$5:$F$304,Sessions!$K$5:$K$304,"Pour le compte d’un autre organisme (G)"),0)</f>
        <v/>
      </c>
    </row>
    <row r="64">
      <c r="A64" s="13" t="inlineStr">
        <is>
          <t>Contrôles de cohérence (notice 50199#17)</t>
        </is>
      </c>
      <c r="B64" s="14" t="n"/>
      <c r="C64" s="14" t="n"/>
    </row>
    <row r="65">
      <c r="A65" s="15" t="inlineStr">
        <is>
          <t>Totaux F-1 et F-3 identiques (stagiaires et heures)</t>
        </is>
      </c>
      <c r="B65" s="19">
        <f>IF(AND(B38=B55,C38=C55),"OK","À corriger")</f>
        <v/>
      </c>
    </row>
    <row r="66">
      <c r="A66" s="15" t="inlineStr">
        <is>
          <t>Une session sans financeur ou sans type de stagiaires</t>
        </is>
      </c>
      <c r="B66" s="19">
        <f>IF(COUNTIFS(Sessions!$A$5:$A$304,"&lt;&gt;",Sessions!$I$5:$I$304,"")+COUNTIFS(Sessions!$A$5:$A$304,"&lt;&gt;",Sessions!$C$5:$C$304,"")=0,"OK","À compléter")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- Salariés d’employeurs privés hors apprentis</t>
        </is>
      </c>
      <c r="B1" t="inlineStr">
        <is>
          <t>a - RNCP niveau 6 à 8</t>
        </is>
      </c>
      <c r="C1" t="inlineStr">
        <is>
          <t>1 - Entreprises, pour la formation de leurs salariés</t>
        </is>
      </c>
      <c r="D1" t="inlineStr">
        <is>
          <t>Par votre organisme</t>
        </is>
      </c>
    </row>
    <row r="2">
      <c r="A2" t="inlineStr">
        <is>
          <t>b - Apprentis</t>
        </is>
      </c>
      <c r="B2" t="inlineStr">
        <is>
          <t>a - RNCP niveau 5</t>
        </is>
      </c>
      <c r="C2" t="inlineStr">
        <is>
          <t>a - Contrats d’apprentissage</t>
        </is>
      </c>
      <c r="D2" t="inlineStr">
        <is>
          <t>Confiée à un autre organisme (F-2)</t>
        </is>
      </c>
    </row>
    <row r="3">
      <c r="A3" t="inlineStr">
        <is>
          <t>c - Personnes en recherche d’emploi</t>
        </is>
      </c>
      <c r="B3" t="inlineStr">
        <is>
          <t>a - RNCP niveau 4</t>
        </is>
      </c>
      <c r="C3" t="inlineStr">
        <is>
          <t>b - Contrats de professionnalisation</t>
        </is>
      </c>
      <c r="D3" t="inlineStr">
        <is>
          <t>Pour le compte d’un autre organisme (G)</t>
        </is>
      </c>
    </row>
    <row r="4">
      <c r="A4" t="inlineStr">
        <is>
          <t>d - Particuliers à leurs frais</t>
        </is>
      </c>
      <c r="B4" t="inlineStr">
        <is>
          <t>a - RNCP niveau 3</t>
        </is>
      </c>
      <c r="C4" t="inlineStr">
        <is>
          <t>c - Promotion ou reconversion par alternance</t>
        </is>
      </c>
    </row>
    <row r="5">
      <c r="A5" t="inlineStr">
        <is>
          <t>e - Autres stagiaires</t>
        </is>
      </c>
      <c r="B5" t="inlineStr">
        <is>
          <t>a - RNCP niveau 2</t>
        </is>
      </c>
      <c r="C5" t="inlineStr">
        <is>
          <t>d - Projets de transition professionnelle</t>
        </is>
      </c>
    </row>
    <row r="6">
      <c r="B6" t="inlineStr">
        <is>
          <t>a - CQP sans niveau de qualification</t>
        </is>
      </c>
      <c r="C6" t="inlineStr">
        <is>
          <t>e - Compte personnel de formation</t>
        </is>
      </c>
    </row>
    <row r="7">
      <c r="B7" t="inlineStr">
        <is>
          <t>b - Certification ou habilitation au répertoire spécifique (RS)</t>
        </is>
      </c>
      <c r="C7" t="inlineStr">
        <is>
          <t>f - Dispositifs pour les personnes en recherche d’emploi</t>
        </is>
      </c>
    </row>
    <row r="8">
      <c r="B8" t="inlineStr">
        <is>
          <t>c - CQP non enregistré au RNCP ou au RS</t>
        </is>
      </c>
      <c r="C8" t="inlineStr">
        <is>
          <t>g - Dispositifs pour les travailleurs non-salariés</t>
        </is>
      </c>
    </row>
    <row r="9">
      <c r="B9" t="inlineStr">
        <is>
          <t>d - Autres formations professionnelles</t>
        </is>
      </c>
      <c r="C9" t="inlineStr">
        <is>
          <t>h - Plan de développement des compétences ou autres dispositifs</t>
        </is>
      </c>
    </row>
    <row r="10">
      <c r="B10" t="inlineStr">
        <is>
          <t>e - Bilans de compétences</t>
        </is>
      </c>
      <c r="C10" t="inlineStr">
        <is>
          <t>3 - Pouvoirs publics, pour leurs agents</t>
        </is>
      </c>
    </row>
    <row r="11">
      <c r="B11" t="inlineStr">
        <is>
          <t>f - Accompagnement à la VAE</t>
        </is>
      </c>
      <c r="C11" t="inlineStr">
        <is>
          <t>4 - Instances européennes</t>
        </is>
      </c>
    </row>
    <row r="12">
      <c r="C12" t="inlineStr">
        <is>
          <t>5 - État</t>
        </is>
      </c>
    </row>
    <row r="13">
      <c r="C13" t="inlineStr">
        <is>
          <t>6 - Conseils régionaux</t>
        </is>
      </c>
    </row>
    <row r="14">
      <c r="C14" t="inlineStr">
        <is>
          <t>7 - France Travail</t>
        </is>
      </c>
    </row>
    <row r="15">
      <c r="C15" t="inlineStr">
        <is>
          <t>8 - Autres ressources publiques</t>
        </is>
      </c>
    </row>
    <row r="16">
      <c r="C16" t="inlineStr">
        <is>
          <t>9 - Particuliers à leurs frais</t>
        </is>
      </c>
    </row>
    <row r="17">
      <c r="C17" t="inlineStr">
        <is>
          <t>10 - Autres organismes de formation (vous êtes sous-traitant)</t>
        </is>
      </c>
    </row>
    <row r="18">
      <c r="C18" t="inlineStr">
        <is>
          <t>11 - Autres produits de formation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OpterIA</dc:creator>
  <dc:title xmlns:dc="http://purl.org/dc/elements/1.1/">Tableau de collecte BPF</dc:title>
  <dcterms:created xmlns:dcterms="http://purl.org/dc/terms/" xmlns:xsi="http://www.w3.org/2001/XMLSchema-instance" xsi:type="dcterms:W3CDTF">2026-10-20T13:29:57Z</dcterms:created>
  <dcterms:modified xmlns:dcterms="http://purl.org/dc/terms/" xmlns:xsi="http://www.w3.org/2001/XMLSchema-instance" xsi:type="dcterms:W3CDTF">2026-10-20T13:29:57Z</dcterms:modified>
</cp:coreProperties>
</file>